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07"/>
  <workbookPr defaultThemeVersion="166925"/>
  <mc:AlternateContent xmlns:mc="http://schemas.openxmlformats.org/markup-compatibility/2006">
    <mc:Choice Requires="x15">
      <x15ac:absPath xmlns:x15ac="http://schemas.microsoft.com/office/spreadsheetml/2010/11/ac" url="https://usptogov.sharepoint.com/sites/MSTde04c/Shared Documents/General/zzz - DO NOT MODIFY (Final Versions)/Final Spreadsheets/"/>
    </mc:Choice>
  </mc:AlternateContent>
  <xr:revisionPtr revIDLastSave="24" documentId="8_{EEDD2680-9201-4CE2-A375-AF8732502B81}" xr6:coauthVersionLast="47" xr6:coauthVersionMax="47" xr10:uidLastSave="{19CEFBB9-9AC0-4528-90EE-2FFDE5BB0A4D}"/>
  <bookViews>
    <workbookView xWindow="-120" yWindow="-120" windowWidth="29040" windowHeight="17640" activeTab="1" xr2:uid="{DC570886-4A15-40E5-96AF-91222CE231EB}"/>
  </bookViews>
  <sheets>
    <sheet name="Data for Bar Graph (# days)" sheetId="3" r:id="rId1"/>
    <sheet name="Bar Graph (# years)" sheetId="4"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4" i="3" l="1"/>
  <c r="I3" i="3"/>
  <c r="K4" i="3" l="1"/>
  <c r="K3" i="3"/>
  <c r="O3" i="3" l="1"/>
  <c r="I4" i="4"/>
  <c r="I3" i="4"/>
  <c r="H4" i="4"/>
  <c r="H3" i="4"/>
  <c r="E4" i="4" l="1"/>
  <c r="E3" i="4"/>
  <c r="O4" i="3"/>
  <c r="Q3" i="3"/>
  <c r="M3" i="3" s="1"/>
  <c r="H4" i="3"/>
  <c r="D4" i="4" s="1"/>
  <c r="F4" i="3"/>
  <c r="C4" i="4" s="1"/>
  <c r="D4" i="3"/>
  <c r="B4" i="4" s="1"/>
  <c r="H3" i="3"/>
  <c r="D3" i="4" s="1"/>
  <c r="F3" i="3"/>
  <c r="C3" i="4" s="1"/>
  <c r="D3" i="3"/>
  <c r="B3" i="4" s="1"/>
  <c r="Q4" i="3" l="1"/>
  <c r="M4" i="3" s="1"/>
  <c r="R3" i="3"/>
  <c r="W3" i="3"/>
  <c r="K3" i="4" s="1"/>
  <c r="G3" i="4" s="1"/>
  <c r="F3" i="4"/>
  <c r="R4" i="3" l="1"/>
  <c r="W4" i="3"/>
  <c r="K4" i="4" s="1"/>
  <c r="G4" i="4" s="1"/>
  <c r="F4" i="4"/>
</calcChain>
</file>

<file path=xl/sharedStrings.xml><?xml version="1.0" encoding="utf-8"?>
<sst xmlns="http://schemas.openxmlformats.org/spreadsheetml/2006/main" count="70" uniqueCount="65">
  <si>
    <t>Patent Number or Name of Exclusivity</t>
  </si>
  <si>
    <t>Earliest Filing Date of earliest patent (PCT filed)</t>
  </si>
  <si>
    <t xml:space="preserve">Earliest non-provisional priority date
(or FDA exlusivity approval date) or check continuity date
</t>
  </si>
  <si>
    <r>
      <t xml:space="preserve">Time from first patent earliest filing date </t>
    </r>
    <r>
      <rPr>
        <b/>
        <i/>
        <sz val="11"/>
        <color theme="1"/>
        <rFont val="Calibri"/>
        <family val="2"/>
        <scheme val="minor"/>
      </rPr>
      <t>to</t>
    </r>
    <r>
      <rPr>
        <sz val="11"/>
        <color theme="1"/>
        <rFont val="Calibri"/>
        <family val="2"/>
        <scheme val="minor"/>
      </rPr>
      <t xml:space="preserve"> earliest NP filing date of patent (# days)</t>
    </r>
  </si>
  <si>
    <t>Filing date</t>
  </si>
  <si>
    <r>
      <t xml:space="preserve">Earliest NP filing date </t>
    </r>
    <r>
      <rPr>
        <b/>
        <i/>
        <sz val="11"/>
        <color theme="1"/>
        <rFont val="Calibri"/>
        <family val="2"/>
        <scheme val="minor"/>
      </rPr>
      <t>to</t>
    </r>
    <r>
      <rPr>
        <sz val="11"/>
        <color theme="1"/>
        <rFont val="Calibri"/>
        <family val="2"/>
        <scheme val="minor"/>
      </rPr>
      <t xml:space="preserve"> application filing date (# days)</t>
    </r>
  </si>
  <si>
    <t>Issue date</t>
  </si>
  <si>
    <t>Filing date to issue date (# days)</t>
  </si>
  <si>
    <t>17- or 20-Year Expiration Date</t>
  </si>
  <si>
    <t>Approval Date</t>
  </si>
  <si>
    <t xml:space="preserve"> Issue date and approval date (zero if issued after approval date) (# days)</t>
  </si>
  <si>
    <t>Expiration Date of Patent Referenced in Terminal Disclaimer (if no terminal disclaimer, link to column O value)</t>
  </si>
  <si>
    <r>
      <t xml:space="preserve">First FDA Approval to Patent Expiration Date if issued pre-approval </t>
    </r>
    <r>
      <rPr>
        <b/>
        <u/>
        <sz val="11"/>
        <rFont val="Calibri"/>
        <family val="2"/>
        <scheme val="minor"/>
      </rPr>
      <t>OR</t>
    </r>
    <r>
      <rPr>
        <sz val="11"/>
        <color rgb="FF000000"/>
        <rFont val="Calibri"/>
        <family val="2"/>
        <scheme val="minor"/>
      </rPr>
      <t xml:space="preserve"> Issue Date to Expiration date if issued post-approval (# days). "Expiration date" is TD expiration date (Q) if sooner than 17/20-year expiration date (I). Else, use 17/20-year expiration date (I).</t>
    </r>
  </si>
  <si>
    <t>Patent Term Adjustment (# days) [google public pair for days]</t>
  </si>
  <si>
    <t>PTA-Adjusted Expiration Date (add PTA to 17/20-year expiration date)</t>
  </si>
  <si>
    <t>Patent Term Extension (# days)</t>
  </si>
  <si>
    <t>Terminal Disclaimer Expiration Date (compare expiration of Terminal disclaimer patents)</t>
  </si>
  <si>
    <t>PTE-Adjusted Expiration Date (add PTE to PTA-adjusted expiration date or Terminal Disclaimer expiration date)</t>
  </si>
  <si>
    <t>Expiration of Pediatric Exclusivity (six months after PTE adjusted expiration date (S))</t>
  </si>
  <si>
    <t xml:space="preserve">Pediatric exclusivity in days (# days) </t>
  </si>
  <si>
    <t>FDA Exclusivity Expiration Date</t>
  </si>
  <si>
    <t>FDA Exclusivity Period (difference between approval date and exclusivity expiration date; N/A for patents) (# days)</t>
  </si>
  <si>
    <t>Terminal Disclaimer (N/A if no terminal disclaimer) (# days)</t>
  </si>
  <si>
    <r>
      <t xml:space="preserve"># </t>
    </r>
    <r>
      <rPr>
        <b/>
        <u/>
        <sz val="11"/>
        <color rgb="FF000000"/>
        <rFont val="Calibri"/>
        <family val="2"/>
      </rPr>
      <t>OR</t>
    </r>
    <r>
      <rPr>
        <sz val="11"/>
        <color rgb="FF000000"/>
        <rFont val="Calibri"/>
        <family val="2"/>
      </rPr>
      <t xml:space="preserve"> Name of Exclusivity</t>
    </r>
  </si>
  <si>
    <t>MM/DD/YYYY</t>
  </si>
  <si>
    <t>"=DATEDIF(B2, C2, "D")"</t>
  </si>
  <si>
    <t>"=DATEDIF(C2, E2, "D")"</t>
  </si>
  <si>
    <t>"=DATEDIF(E2, G2, "D")"</t>
  </si>
  <si>
    <t>MM/DD/YYYY OR "=DATE(YYYY, MM, DD)+(#years*365.25)"</t>
  </si>
  <si>
    <t>"=IF(J3&lt;G3, 0, IF(Q3&lt;I3, IF(Q3&lt;J3, (Q3-G3), (J3-G3)), IF(I3&lt;J3, (I3-G3), (J3-G3))))"</t>
  </si>
  <si>
    <t>MM/DD/YYYY (link to PTA/PTE-adjusted expiration date of earlier-filed patent's column O value; if no terminal disclaimer, link to patent's column O value)</t>
  </si>
  <si>
    <t>"=IF(G3&lt;J3, IF(Q3&lt;I3, (Q3-J3), (I3-J3)), IF(Q3&lt;I3, (Q3-G3), (I3-G3)))"</t>
  </si>
  <si>
    <t># (from Public PAIR or PE2E)</t>
  </si>
  <si>
    <t>"=I2+N2"</t>
  </si>
  <si>
    <t># (from PE2E)</t>
  </si>
  <si>
    <t>"=IF(L2&gt;O2, O2, L2)"</t>
  </si>
  <si>
    <t>"=Q2+P2"</t>
  </si>
  <si>
    <t>"=DATE(YEAR(R3),MONTH(R3) +6,DAY(R3))"</t>
  </si>
  <si>
    <t>"=S3-R3"</t>
  </si>
  <si>
    <t>"=DATEDIF(C6, U6, "D")"</t>
  </si>
  <si>
    <t>"=DATEDIF(Q2, O2, "D")"</t>
  </si>
  <si>
    <t>Patent Number OR Name of Exclusivity</t>
  </si>
  <si>
    <t>Column1 (gap before earliest priority date)</t>
  </si>
  <si>
    <t>Earliest priority date</t>
  </si>
  <si>
    <t>U.S. Patent Application Pending</t>
  </si>
  <si>
    <t>Prior to FDA approval</t>
  </si>
  <si>
    <t>Drug &amp; Patent Approved (market exclusivity)</t>
  </si>
  <si>
    <t>Patent Term Adjustment</t>
  </si>
  <si>
    <t>Patent Term Extension</t>
  </si>
  <si>
    <t>FDCA Pediatric Exclusivity (PED)</t>
  </si>
  <si>
    <t>FDCA Exclusivity</t>
  </si>
  <si>
    <t>Terminal Disclaimer</t>
  </si>
  <si>
    <t>#</t>
  </si>
  <si>
    <t>"='Data for bar graph (# days)'!D2/365.25"</t>
  </si>
  <si>
    <t>"='Data for bar graph (# days)'!F2/365.25"</t>
  </si>
  <si>
    <t>"='Data for bar graph (# days)'!H2/365.25"</t>
  </si>
  <si>
    <t>"='Data for bar graph (# days)'!K2/365.25"</t>
  </si>
  <si>
    <t>"='Data for bar graph (# days)'!M2/365.25"</t>
  </si>
  <si>
    <t>"=IF(K2&gt;0, IF(((('Data for bar graph (# days)'!N2-'Data for bar graph (# days)'!W2))/365.25)&gt;0, (('Data for bar graph (# days)'!N2-'Data for bar graph (# days)'!W2))/365.25, 0), ('Data for bar graph (# days)'!N2/365.25))"</t>
  </si>
  <si>
    <t>"='Data for bar graph (# days)'!P2/365.25"</t>
  </si>
  <si>
    <t>"='Data for bar graph (# days)'!T2/365.25"</t>
  </si>
  <si>
    <t>"='Data for bar graph (# days)'!V6/365.25"</t>
  </si>
  <si>
    <t>"='Data for bar graph (# days)'!W5/365.25"</t>
  </si>
  <si>
    <t>7632517 (method of 
administration to mammals)</t>
  </si>
  <si>
    <t>8236285 (method of 
sublingual administration)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</si>
</sst>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3">
    <font>
      <sz val="11"/>
      <color theme="1"/>
      <name val="Calibri"/>
      <family val="2"/>
      <scheme val="minor"/>
    </font>
    <font>
      <sz val="11"/>
      <color theme="0"/>
      <name val="Calibri"/>
      <family val="2"/>
      <scheme val="minor"/>
    </font>
    <font>
      <sz val="12"/>
      <color theme="1"/>
      <name val="Calibri"/>
      <family val="2"/>
      <scheme val="minor"/>
    </font>
    <font>
      <b/>
      <u/>
      <sz val="11"/>
      <name val="Calibri"/>
      <family val="2"/>
      <scheme val="minor"/>
    </font>
    <font>
      <sz val="11"/>
      <name val="Calibri"/>
      <family val="2"/>
      <scheme val="minor"/>
    </font>
    <font>
      <b/>
      <i/>
      <sz val="11"/>
      <color theme="1"/>
      <name val="Calibri"/>
      <family val="2"/>
      <scheme val="minor"/>
    </font>
    <font>
      <u/>
      <sz val="11"/>
      <color theme="10"/>
      <name val="Calibri"/>
      <family val="2"/>
      <scheme val="minor"/>
    </font>
    <font>
      <b/>
      <u/>
      <sz val="11"/>
      <color rgb="FF000000"/>
      <name val="Calibri"/>
      <family val="2"/>
    </font>
    <font>
      <sz val="11"/>
      <color rgb="FF000000"/>
      <name val="Calibri"/>
      <family val="2"/>
    </font>
    <font>
      <sz val="11"/>
      <color rgb="FF444444"/>
      <name val="Calibri"/>
      <family val="2"/>
      <charset val="1"/>
    </font>
    <font>
      <sz val="11"/>
      <color rgb="FF000000"/>
      <name val="Calibri"/>
      <family val="2"/>
      <scheme val="minor"/>
    </font>
    <font>
      <sz val="12"/>
      <color theme="1"/>
      <name val="Times New Roman"/>
      <family val="1"/>
    </font>
    <font>
      <sz val="11"/>
      <color rgb="FFFFFFFF"/>
      <name val="Calibri"/>
      <family val="2"/>
      <scheme val="minor"/>
    </font>
  </fonts>
  <fills count="16">
    <fill>
      <patternFill patternType="none"/>
    </fill>
    <fill>
      <patternFill patternType="gray125"/>
    </fill>
    <fill>
      <patternFill patternType="solid">
        <fgColor theme="0" tint="-0.249977111117893"/>
        <bgColor indexed="64"/>
      </patternFill>
    </fill>
    <fill>
      <patternFill patternType="solid">
        <fgColor theme="7" tint="0.39997558519241921"/>
        <bgColor indexed="64"/>
      </patternFill>
    </fill>
    <fill>
      <patternFill patternType="solid">
        <fgColor rgb="FF002060"/>
        <bgColor indexed="64"/>
      </patternFill>
    </fill>
    <fill>
      <patternFill patternType="solid">
        <fgColor rgb="FF00B0F0"/>
        <bgColor indexed="64"/>
      </patternFill>
    </fill>
    <fill>
      <patternFill patternType="solid">
        <fgColor theme="9"/>
        <bgColor indexed="64"/>
      </patternFill>
    </fill>
    <fill>
      <patternFill patternType="solid">
        <fgColor theme="4" tint="0.39997558519241921"/>
        <bgColor indexed="64"/>
      </patternFill>
    </fill>
    <fill>
      <patternFill patternType="solid">
        <fgColor theme="5" tint="-0.249977111117893"/>
        <bgColor indexed="64"/>
      </patternFill>
    </fill>
    <fill>
      <patternFill patternType="solid">
        <fgColor rgb="FFC00000"/>
        <bgColor indexed="64"/>
      </patternFill>
    </fill>
    <fill>
      <patternFill patternType="solid">
        <fgColor theme="0" tint="-0.14999847407452621"/>
        <bgColor indexed="64"/>
      </patternFill>
    </fill>
    <fill>
      <patternFill patternType="solid">
        <fgColor rgb="FFD9D9D9"/>
        <bgColor rgb="FF000000"/>
      </patternFill>
    </fill>
    <fill>
      <patternFill patternType="solid">
        <fgColor rgb="FFBDD7EE"/>
        <bgColor rgb="FF000000"/>
      </patternFill>
    </fill>
    <fill>
      <patternFill patternType="solid">
        <fgColor rgb="FF70AD47"/>
        <bgColor rgb="FF000000"/>
      </patternFill>
    </fill>
    <fill>
      <patternFill patternType="solid">
        <fgColor theme="7" tint="-0.249977111117893"/>
        <bgColor indexed="64"/>
      </patternFill>
    </fill>
    <fill>
      <patternFill patternType="solid">
        <fgColor rgb="FFCC99FF"/>
        <bgColor indexed="64"/>
      </patternFill>
    </fill>
  </fills>
  <borders count="8">
    <border>
      <left/>
      <right/>
      <top/>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s>
  <cellStyleXfs count="2">
    <xf numFmtId="0" fontId="0" fillId="0" borderId="0"/>
    <xf numFmtId="0" fontId="6" fillId="0" borderId="0" applyNumberFormat="0" applyFill="0" applyBorder="0" applyAlignment="0" applyProtection="0"/>
  </cellStyleXfs>
  <cellXfs count="69">
    <xf numFmtId="0" fontId="0" fillId="0" borderId="0" xfId="0"/>
    <xf numFmtId="0" fontId="0" fillId="0" borderId="0" xfId="0" applyAlignment="1">
      <alignment horizontal="center"/>
    </xf>
    <xf numFmtId="2" fontId="0" fillId="0" borderId="0" xfId="0" applyNumberFormat="1" applyAlignment="1">
      <alignment horizontal="center" vertical="center"/>
    </xf>
    <xf numFmtId="164" fontId="0" fillId="0" borderId="0" xfId="0" applyNumberFormat="1" applyAlignment="1">
      <alignment horizontal="center" vertical="center"/>
    </xf>
    <xf numFmtId="0" fontId="0" fillId="0" borderId="0" xfId="0" applyFill="1"/>
    <xf numFmtId="0" fontId="0" fillId="0" borderId="0" xfId="0" applyFill="1" applyAlignment="1">
      <alignment horizontal="center" vertical="center"/>
    </xf>
    <xf numFmtId="14" fontId="0" fillId="0" borderId="0" xfId="0" applyNumberFormat="1"/>
    <xf numFmtId="2" fontId="0" fillId="0" borderId="0" xfId="0" applyNumberFormat="1" applyFill="1" applyAlignment="1">
      <alignment horizontal="center" vertical="center"/>
    </xf>
    <xf numFmtId="164" fontId="0" fillId="0" borderId="0" xfId="0" applyNumberFormat="1" applyFill="1" applyAlignment="1">
      <alignment horizontal="center" vertical="center"/>
    </xf>
    <xf numFmtId="0" fontId="4" fillId="7" borderId="1" xfId="0" applyFont="1" applyFill="1" applyBorder="1" applyAlignment="1">
      <alignment horizontal="center" vertical="center" wrapText="1"/>
    </xf>
    <xf numFmtId="0" fontId="0" fillId="0" borderId="0" xfId="0" applyFill="1" applyBorder="1"/>
    <xf numFmtId="0" fontId="2" fillId="0" borderId="0" xfId="0" applyFont="1" applyFill="1" applyAlignment="1">
      <alignment horizontal="center"/>
    </xf>
    <xf numFmtId="14" fontId="0" fillId="0" borderId="0" xfId="0" applyNumberFormat="1" applyFill="1"/>
    <xf numFmtId="0" fontId="0" fillId="0" borderId="0" xfId="0" applyFill="1" applyBorder="1" applyAlignment="1">
      <alignment horizontal="center" vertical="center" wrapText="1"/>
    </xf>
    <xf numFmtId="0" fontId="4" fillId="0" borderId="0" xfId="0" applyFont="1" applyFill="1" applyBorder="1" applyAlignment="1">
      <alignment horizontal="center" vertical="center" wrapText="1"/>
    </xf>
    <xf numFmtId="0" fontId="0" fillId="10" borderId="2" xfId="0" applyFill="1" applyBorder="1" applyAlignment="1">
      <alignment horizontal="center" vertical="center" wrapText="1"/>
    </xf>
    <xf numFmtId="0" fontId="0" fillId="10" borderId="3" xfId="0" applyFill="1" applyBorder="1" applyAlignment="1">
      <alignment horizontal="center" vertical="center" wrapText="1"/>
    </xf>
    <xf numFmtId="0" fontId="4" fillId="10" borderId="3" xfId="0" applyFont="1" applyFill="1" applyBorder="1" applyAlignment="1">
      <alignment horizontal="center" vertical="center" wrapText="1"/>
    </xf>
    <xf numFmtId="0" fontId="0" fillId="2" borderId="2" xfId="0" applyFill="1" applyBorder="1" applyAlignment="1">
      <alignment horizontal="center" vertical="center" wrapText="1"/>
    </xf>
    <xf numFmtId="0" fontId="0" fillId="9" borderId="2" xfId="0" applyFill="1" applyBorder="1" applyAlignment="1">
      <alignment horizontal="center" vertical="center" wrapText="1"/>
    </xf>
    <xf numFmtId="0" fontId="0" fillId="3" borderId="2" xfId="0" applyFill="1" applyBorder="1" applyAlignment="1">
      <alignment horizontal="center" vertical="center" wrapText="1"/>
    </xf>
    <xf numFmtId="0" fontId="0" fillId="6" borderId="2" xfId="0" applyFill="1" applyBorder="1" applyAlignment="1">
      <alignment horizontal="center" vertical="center" wrapText="1"/>
    </xf>
    <xf numFmtId="0" fontId="0" fillId="5" borderId="2" xfId="0" applyFill="1" applyBorder="1" applyAlignment="1">
      <alignment horizontal="center" vertical="center" wrapText="1"/>
    </xf>
    <xf numFmtId="0" fontId="1" fillId="4" borderId="2" xfId="0" applyFont="1" applyFill="1" applyBorder="1" applyAlignment="1">
      <alignment horizontal="center" vertical="center" wrapText="1"/>
    </xf>
    <xf numFmtId="0" fontId="0" fillId="0" borderId="2" xfId="0" applyBorder="1" applyAlignment="1">
      <alignment horizontal="center" vertical="center" wrapText="1"/>
    </xf>
    <xf numFmtId="0" fontId="0" fillId="0" borderId="4" xfId="0" applyFill="1" applyBorder="1" applyAlignment="1">
      <alignment horizontal="center" vertical="center" wrapText="1"/>
    </xf>
    <xf numFmtId="0" fontId="0" fillId="0" borderId="5" xfId="0" applyFill="1" applyBorder="1" applyAlignment="1">
      <alignment horizontal="center" vertical="center" wrapText="1"/>
    </xf>
    <xf numFmtId="0" fontId="0" fillId="2" borderId="5" xfId="0" applyFill="1" applyBorder="1" applyAlignment="1">
      <alignment horizontal="center" vertical="center" wrapText="1"/>
    </xf>
    <xf numFmtId="0" fontId="0" fillId="9" borderId="5" xfId="0" applyFill="1" applyBorder="1" applyAlignment="1">
      <alignment horizontal="center" vertical="center" wrapText="1"/>
    </xf>
    <xf numFmtId="0" fontId="0" fillId="3" borderId="5" xfId="0" applyFill="1" applyBorder="1" applyAlignment="1">
      <alignment horizontal="center" vertical="center" wrapText="1"/>
    </xf>
    <xf numFmtId="0" fontId="0" fillId="5" borderId="5" xfId="0" applyFill="1" applyBorder="1" applyAlignment="1">
      <alignment horizontal="center" vertical="center" wrapText="1"/>
    </xf>
    <xf numFmtId="0" fontId="1" fillId="4" borderId="5" xfId="0" applyFont="1" applyFill="1" applyBorder="1" applyAlignment="1">
      <alignment horizontal="center" vertical="center" wrapText="1"/>
    </xf>
    <xf numFmtId="0" fontId="1" fillId="8" borderId="5" xfId="0" applyFont="1" applyFill="1" applyBorder="1" applyAlignment="1">
      <alignment horizontal="center" vertical="center" wrapText="1"/>
    </xf>
    <xf numFmtId="0" fontId="0" fillId="0" borderId="0" xfId="0" applyBorder="1"/>
    <xf numFmtId="0" fontId="4" fillId="0" borderId="5" xfId="0" applyFont="1" applyFill="1" applyBorder="1" applyAlignment="1">
      <alignment horizontal="center" vertical="center" wrapText="1"/>
    </xf>
    <xf numFmtId="0" fontId="8" fillId="11" borderId="3" xfId="0" applyFont="1" applyFill="1" applyBorder="1" applyAlignment="1">
      <alignment horizontal="center" vertical="center" wrapText="1"/>
    </xf>
    <xf numFmtId="1" fontId="0" fillId="4" borderId="0" xfId="0" applyNumberFormat="1" applyFill="1" applyAlignment="1">
      <alignment horizontal="center" vertical="center"/>
    </xf>
    <xf numFmtId="0" fontId="4" fillId="0" borderId="0" xfId="0" applyFont="1" applyFill="1" applyBorder="1" applyAlignment="1">
      <alignment horizontal="center" vertical="center"/>
    </xf>
    <xf numFmtId="0" fontId="0" fillId="0" borderId="0" xfId="0"/>
    <xf numFmtId="0" fontId="0" fillId="0" borderId="0" xfId="0" applyAlignment="1">
      <alignment horizontal="center"/>
    </xf>
    <xf numFmtId="14" fontId="0" fillId="0" borderId="0" xfId="0" applyNumberFormat="1" applyAlignment="1">
      <alignment horizontal="center"/>
    </xf>
    <xf numFmtId="14" fontId="0" fillId="0" borderId="0" xfId="0" applyNumberFormat="1" applyAlignment="1">
      <alignment horizontal="center" vertical="center"/>
    </xf>
    <xf numFmtId="2" fontId="0" fillId="0" borderId="0" xfId="0" applyNumberFormat="1" applyAlignment="1">
      <alignment horizontal="center"/>
    </xf>
    <xf numFmtId="2" fontId="0" fillId="0" borderId="0" xfId="0" applyNumberFormat="1" applyFill="1" applyAlignment="1">
      <alignment horizontal="center"/>
    </xf>
    <xf numFmtId="0" fontId="0" fillId="0" borderId="0" xfId="0" applyFill="1" applyAlignment="1">
      <alignment horizontal="center"/>
    </xf>
    <xf numFmtId="14" fontId="0" fillId="0" borderId="0" xfId="0" applyNumberFormat="1" applyFill="1" applyAlignment="1">
      <alignment horizontal="center"/>
    </xf>
    <xf numFmtId="0" fontId="0" fillId="4" borderId="0" xfId="0" applyFill="1"/>
    <xf numFmtId="2" fontId="0" fillId="4" borderId="0" xfId="0" applyNumberFormat="1" applyFill="1" applyAlignment="1">
      <alignment horizontal="center"/>
    </xf>
    <xf numFmtId="0" fontId="9" fillId="0" borderId="0" xfId="0" quotePrefix="1" applyFont="1"/>
    <xf numFmtId="14" fontId="9" fillId="0" borderId="0" xfId="0" quotePrefix="1" applyNumberFormat="1" applyFont="1"/>
    <xf numFmtId="0" fontId="11" fillId="0" borderId="0" xfId="0" applyFont="1"/>
    <xf numFmtId="0" fontId="10" fillId="11" borderId="3" xfId="0" applyFont="1" applyFill="1" applyBorder="1" applyAlignment="1">
      <alignment horizontal="center" vertical="center" wrapText="1"/>
    </xf>
    <xf numFmtId="0" fontId="10" fillId="13" borderId="5" xfId="0" applyFont="1" applyFill="1" applyBorder="1" applyAlignment="1">
      <alignment horizontal="center" vertical="center" wrapText="1"/>
    </xf>
    <xf numFmtId="0" fontId="12" fillId="12" borderId="5" xfId="0" applyFont="1" applyFill="1" applyBorder="1" applyAlignment="1">
      <alignment horizontal="center" vertical="center" wrapText="1"/>
    </xf>
    <xf numFmtId="0" fontId="12" fillId="12" borderId="6" xfId="0" applyFont="1" applyFill="1" applyBorder="1" applyAlignment="1">
      <alignment horizontal="center" vertical="center" wrapText="1"/>
    </xf>
    <xf numFmtId="1" fontId="0" fillId="0" borderId="0" xfId="0" applyNumberFormat="1" applyFill="1" applyAlignment="1">
      <alignment horizontal="center" vertical="center"/>
    </xf>
    <xf numFmtId="0" fontId="1" fillId="0" borderId="0" xfId="0" applyFont="1" applyFill="1"/>
    <xf numFmtId="2" fontId="1" fillId="0" borderId="0" xfId="0" applyNumberFormat="1" applyFont="1" applyFill="1" applyAlignment="1">
      <alignment horizontal="center" vertical="center"/>
    </xf>
    <xf numFmtId="1" fontId="1" fillId="0" borderId="0" xfId="0" applyNumberFormat="1" applyFont="1" applyFill="1" applyAlignment="1">
      <alignment horizontal="center" vertical="center"/>
    </xf>
    <xf numFmtId="1" fontId="0" fillId="0" borderId="0" xfId="0" applyNumberFormat="1" applyFill="1"/>
    <xf numFmtId="0" fontId="1" fillId="8" borderId="7" xfId="0" applyFont="1" applyFill="1" applyBorder="1" applyAlignment="1">
      <alignment horizontal="center" vertical="center" wrapText="1"/>
    </xf>
    <xf numFmtId="0" fontId="0" fillId="10" borderId="7" xfId="0" applyFill="1" applyBorder="1" applyAlignment="1">
      <alignment horizontal="center" vertical="center" wrapText="1"/>
    </xf>
    <xf numFmtId="2" fontId="0" fillId="0" borderId="0" xfId="0" applyNumberFormat="1" applyFill="1" applyBorder="1" applyAlignment="1">
      <alignment horizontal="center" vertical="center"/>
    </xf>
    <xf numFmtId="0" fontId="4" fillId="0" borderId="0" xfId="0" applyFont="1" applyFill="1" applyAlignment="1">
      <alignment horizontal="center" wrapText="1"/>
    </xf>
    <xf numFmtId="0" fontId="0" fillId="0" borderId="0" xfId="0" applyFill="1" applyAlignment="1">
      <alignment horizontal="center" wrapText="1"/>
    </xf>
    <xf numFmtId="0" fontId="1" fillId="14" borderId="2" xfId="0" applyFont="1" applyFill="1" applyBorder="1" applyAlignment="1">
      <alignment horizontal="center" vertical="center" wrapText="1"/>
    </xf>
    <xf numFmtId="0" fontId="4" fillId="15" borderId="2" xfId="0" applyFont="1" applyFill="1" applyBorder="1" applyAlignment="1">
      <alignment horizontal="center" vertical="center" wrapText="1"/>
    </xf>
    <xf numFmtId="1" fontId="0" fillId="0" borderId="0" xfId="0" applyNumberFormat="1" applyAlignment="1">
      <alignment horizontal="center"/>
    </xf>
    <xf numFmtId="0" fontId="4" fillId="0" borderId="0" xfId="1" applyFont="1" applyAlignment="1">
      <alignment horizontal="center"/>
    </xf>
  </cellXfs>
  <cellStyles count="2">
    <cellStyle name="Hyperlink" xfId="1" builtinId="8"/>
    <cellStyle name="Normal" xfId="0" builtinId="0"/>
  </cellStyles>
  <dxfs count="0"/>
  <tableStyles count="0" defaultTableStyle="TableStyleMedium2" defaultPivotStyle="PivotStyleLight16"/>
  <colors>
    <mruColors>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1" i="0" u="none" strike="noStrike" kern="1200" spc="0" baseline="0">
                <a:solidFill>
                  <a:sysClr val="windowText" lastClr="000000"/>
                </a:solidFill>
                <a:latin typeface="+mn-lt"/>
                <a:ea typeface="+mn-ea"/>
                <a:cs typeface="+mn-cs"/>
              </a:defRPr>
            </a:pPr>
            <a:r>
              <a:rPr lang="en-US" sz="1800" b="1">
                <a:solidFill>
                  <a:sysClr val="windowText" lastClr="000000"/>
                </a:solidFill>
              </a:rPr>
              <a:t>Zolpimist (zolpidem</a:t>
            </a:r>
            <a:r>
              <a:rPr lang="en-US" sz="1800" b="1" baseline="0">
                <a:solidFill>
                  <a:sysClr val="windowText" lastClr="000000"/>
                </a:solidFill>
              </a:rPr>
              <a:t> tartrate</a:t>
            </a:r>
            <a:r>
              <a:rPr lang="en-US" sz="1800" b="1">
                <a:solidFill>
                  <a:sysClr val="windowText" lastClr="000000"/>
                </a:solidFill>
              </a:rPr>
              <a:t>;</a:t>
            </a:r>
            <a:r>
              <a:rPr lang="en-US" sz="1800" b="1" baseline="0">
                <a:solidFill>
                  <a:sysClr val="windowText" lastClr="000000"/>
                </a:solidFill>
              </a:rPr>
              <a:t> NDA 22196)</a:t>
            </a:r>
            <a:endParaRPr lang="en-US" sz="1800" b="1">
              <a:solidFill>
                <a:sysClr val="windowText" lastClr="000000"/>
              </a:solidFill>
            </a:endParaRPr>
          </a:p>
        </c:rich>
      </c:tx>
      <c:overlay val="0"/>
      <c:spPr>
        <a:noFill/>
        <a:ln>
          <a:noFill/>
        </a:ln>
        <a:effectLst/>
      </c:spPr>
      <c:txPr>
        <a:bodyPr rot="0" spcFirstLastPara="1" vertOverflow="ellipsis" vert="horz" wrap="square" anchor="ctr" anchorCtr="1"/>
        <a:lstStyle/>
        <a:p>
          <a:pPr>
            <a:defRPr sz="18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3352183192296938"/>
          <c:y val="5.7673196216214286E-2"/>
          <c:w val="0.82661923985256003"/>
          <c:h val="0.77771475645751653"/>
        </c:manualLayout>
      </c:layout>
      <c:barChart>
        <c:barDir val="bar"/>
        <c:grouping val="stacked"/>
        <c:varyColors val="0"/>
        <c:ser>
          <c:idx val="0"/>
          <c:order val="0"/>
          <c:tx>
            <c:strRef>
              <c:f>'Bar Graph (# years)'!$B$1</c:f>
              <c:strCache>
                <c:ptCount val="1"/>
                <c:pt idx="0">
                  <c:v>Column1 (gap before earliest priority date)</c:v>
                </c:pt>
              </c:strCache>
            </c:strRef>
          </c:tx>
          <c:spPr>
            <a:solidFill>
              <a:sysClr val="window" lastClr="FFFFFF"/>
            </a:solidFill>
            <a:ln>
              <a:solidFill>
                <a:schemeClr val="bg1"/>
              </a:solidFill>
            </a:ln>
            <a:effectLst/>
          </c:spPr>
          <c:invertIfNegative val="0"/>
          <c:cat>
            <c:strRef>
              <c:f>'Bar Graph (# years)'!$A$3:$A$4</c:f>
              <c:strCache>
                <c:ptCount val="2"/>
                <c:pt idx="0">
                  <c:v>7632517 (method of 
administration to mammals)</c:v>
                </c:pt>
                <c:pt idx="1">
                  <c:v>8236285 (method of 
sublingual administration)</c:v>
                </c:pt>
              </c:strCache>
            </c:strRef>
          </c:cat>
          <c:val>
            <c:numRef>
              <c:f>'Bar Graph (# years)'!$B$3:$B$4</c:f>
              <c:numCache>
                <c:formatCode>0.00</c:formatCode>
                <c:ptCount val="2"/>
                <c:pt idx="0">
                  <c:v>0</c:v>
                </c:pt>
                <c:pt idx="1">
                  <c:v>0</c:v>
                </c:pt>
              </c:numCache>
            </c:numRef>
          </c:val>
          <c:extLst>
            <c:ext xmlns:c16="http://schemas.microsoft.com/office/drawing/2014/chart" uri="{C3380CC4-5D6E-409C-BE32-E72D297353CC}">
              <c16:uniqueId val="{00000009-F61F-429C-B648-83080D56F475}"/>
            </c:ext>
          </c:extLst>
        </c:ser>
        <c:ser>
          <c:idx val="1"/>
          <c:order val="1"/>
          <c:tx>
            <c:strRef>
              <c:f>'Bar Graph (# years)'!$C$1</c:f>
              <c:strCache>
                <c:ptCount val="1"/>
                <c:pt idx="0">
                  <c:v>Earliest priority date</c:v>
                </c:pt>
              </c:strCache>
            </c:strRef>
          </c:tx>
          <c:spPr>
            <a:pattFill prst="ltHorz">
              <a:fgClr>
                <a:schemeClr val="bg1">
                  <a:lumMod val="75000"/>
                </a:schemeClr>
              </a:fgClr>
              <a:bgClr>
                <a:schemeClr val="bg1"/>
              </a:bgClr>
            </a:pattFill>
            <a:ln>
              <a:noFill/>
            </a:ln>
            <a:effectLst/>
            <a:scene3d>
              <a:camera prst="orthographicFront"/>
              <a:lightRig rig="threePt" dir="t"/>
            </a:scene3d>
            <a:sp3d>
              <a:bevelT/>
            </a:sp3d>
          </c:spPr>
          <c:invertIfNegative val="0"/>
          <c:dLbls>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'Bar Graph (# years)'!$A$3:$A$4</c:f>
              <c:strCache>
                <c:ptCount val="2"/>
                <c:pt idx="0">
                  <c:v>7632517 (method of 
administration to mammals)</c:v>
                </c:pt>
                <c:pt idx="1">
                  <c:v>8236285 (method of 
sublingual administration)</c:v>
                </c:pt>
              </c:strCache>
            </c:strRef>
          </c:cat>
          <c:val>
            <c:numRef>
              <c:f>'Bar Graph (# years)'!$C$3:$C$4</c:f>
              <c:numCache>
                <c:formatCode>0.00</c:formatCode>
                <c:ptCount val="2"/>
                <c:pt idx="0">
                  <c:v>5.9931553730321694</c:v>
                </c:pt>
                <c:pt idx="1">
                  <c:v>12.021902806297057</c:v>
                </c:pt>
              </c:numCache>
            </c:numRef>
          </c:val>
          <c:extLst>
            <c:ext xmlns:c16="http://schemas.microsoft.com/office/drawing/2014/chart" uri="{C3380CC4-5D6E-409C-BE32-E72D297353CC}">
              <c16:uniqueId val="{0000000A-F61F-429C-B648-83080D56F475}"/>
            </c:ext>
          </c:extLst>
        </c:ser>
        <c:ser>
          <c:idx val="2"/>
          <c:order val="2"/>
          <c:tx>
            <c:strRef>
              <c:f>'Bar Graph (# years)'!$D$1</c:f>
              <c:strCache>
                <c:ptCount val="1"/>
                <c:pt idx="0">
                  <c:v>U.S. Patent Application Pending</c:v>
                </c:pt>
              </c:strCache>
            </c:strRef>
          </c:tx>
          <c:spPr>
            <a:pattFill prst="pct25">
              <a:fgClr>
                <a:srgbClr val="C00000"/>
              </a:fgClr>
              <a:bgClr>
                <a:schemeClr val="bg1"/>
              </a:bgClr>
            </a:pattFill>
            <a:ln>
              <a:noFill/>
            </a:ln>
            <a:effectLst/>
            <a:scene3d>
              <a:camera prst="orthographicFront"/>
              <a:lightRig rig="threePt" dir="t"/>
            </a:scene3d>
            <a:sp3d>
              <a:bevelT/>
            </a:sp3d>
          </c:spPr>
          <c:invertIfNegative val="0"/>
          <c:dLbls>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'Bar Graph (# years)'!$A$3:$A$4</c:f>
              <c:strCache>
                <c:ptCount val="2"/>
                <c:pt idx="0">
                  <c:v>7632517 (method of 
administration to mammals)</c:v>
                </c:pt>
                <c:pt idx="1">
                  <c:v>8236285 (method of 
sublingual administration)</c:v>
                </c:pt>
              </c:strCache>
            </c:strRef>
          </c:cat>
          <c:val>
            <c:numRef>
              <c:f>'Bar Graph (# years)'!$D$3:$D$4</c:f>
              <c:numCache>
                <c:formatCode>0.00</c:formatCode>
                <c:ptCount val="2"/>
                <c:pt idx="0">
                  <c:v>6.2121834360027375</c:v>
                </c:pt>
                <c:pt idx="1">
                  <c:v>2.8281998631074607</c:v>
                </c:pt>
              </c:numCache>
            </c:numRef>
          </c:val>
          <c:extLst>
            <c:ext xmlns:c16="http://schemas.microsoft.com/office/drawing/2014/chart" uri="{C3380CC4-5D6E-409C-BE32-E72D297353CC}">
              <c16:uniqueId val="{0000000B-F61F-429C-B648-83080D56F475}"/>
            </c:ext>
          </c:extLst>
        </c:ser>
        <c:ser>
          <c:idx val="3"/>
          <c:order val="3"/>
          <c:tx>
            <c:strRef>
              <c:f>'Bar Graph (# years)'!$E$1</c:f>
              <c:strCache>
                <c:ptCount val="1"/>
                <c:pt idx="0">
                  <c:v>Prior to FDA approval</c:v>
                </c:pt>
              </c:strCache>
            </c:strRef>
          </c:tx>
          <c:spPr>
            <a:solidFill>
              <a:schemeClr val="accent4"/>
            </a:solidFill>
            <a:ln>
              <a:noFill/>
            </a:ln>
            <a:effectLst/>
            <a:scene3d>
              <a:camera prst="orthographicFront"/>
              <a:lightRig rig="threePt" dir="t"/>
            </a:scene3d>
            <a:sp3d>
              <a:bevelT/>
            </a:sp3d>
          </c:spPr>
          <c:invertIfNegative val="0"/>
          <c:cat>
            <c:strRef>
              <c:f>'Bar Graph (# years)'!$A$3:$A$4</c:f>
              <c:strCache>
                <c:ptCount val="2"/>
                <c:pt idx="0">
                  <c:v>7632517 (method of 
administration to mammals)</c:v>
                </c:pt>
                <c:pt idx="1">
                  <c:v>8236285 (method of 
sublingual administration)</c:v>
                </c:pt>
              </c:strCache>
            </c:strRef>
          </c:cat>
          <c:val>
            <c:numRef>
              <c:f>'Bar Graph (# years)'!$E$3:$E$4</c:f>
              <c:numCache>
                <c:formatCode>0.00</c:formatCode>
                <c:ptCount val="2"/>
                <c:pt idx="0">
                  <c:v>0</c:v>
                </c:pt>
                <c:pt idx="1">
                  <c:v>0</c:v>
                </c:pt>
              </c:numCache>
            </c:numRef>
          </c:val>
          <c:extLst>
            <c:ext xmlns:c16="http://schemas.microsoft.com/office/drawing/2014/chart" uri="{C3380CC4-5D6E-409C-BE32-E72D297353CC}">
              <c16:uniqueId val="{0000000C-F61F-429C-B648-83080D56F475}"/>
            </c:ext>
          </c:extLst>
        </c:ser>
        <c:ser>
          <c:idx val="4"/>
          <c:order val="4"/>
          <c:tx>
            <c:strRef>
              <c:f>'Bar Graph (# years)'!$F$1</c:f>
              <c:strCache>
                <c:ptCount val="1"/>
                <c:pt idx="0">
                  <c:v>Drug &amp; Patent Approved (market exclusivity)</c:v>
                </c:pt>
              </c:strCache>
            </c:strRef>
          </c:tx>
          <c:spPr>
            <a:solidFill>
              <a:srgbClr val="92D050"/>
            </a:solidFill>
            <a:ln w="19050">
              <a:noFill/>
            </a:ln>
            <a:effectLst/>
            <a:scene3d>
              <a:camera prst="orthographicFront"/>
              <a:lightRig rig="threePt" dir="t"/>
            </a:scene3d>
            <a:sp3d>
              <a:bevelT/>
            </a:sp3d>
          </c:spPr>
          <c:invertIfNegative val="0"/>
          <c:dLbls>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ysClr val="windowText" lastClr="000000"/>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'Bar Graph (# years)'!$A$3:$A$4</c:f>
              <c:strCache>
                <c:ptCount val="2"/>
                <c:pt idx="0">
                  <c:v>7632517 (method of 
administration to mammals)</c:v>
                </c:pt>
                <c:pt idx="1">
                  <c:v>8236285 (method of 
sublingual administration)</c:v>
                </c:pt>
              </c:strCache>
            </c:strRef>
          </c:cat>
          <c:val>
            <c:numRef>
              <c:f>'Bar Graph (# years)'!$F$3:$F$4</c:f>
              <c:numCache>
                <c:formatCode>0.00</c:formatCode>
                <c:ptCount val="2"/>
                <c:pt idx="0">
                  <c:v>6.324435318275154</c:v>
                </c:pt>
                <c:pt idx="1">
                  <c:v>3.6796714579055441</c:v>
                </c:pt>
              </c:numCache>
            </c:numRef>
          </c:val>
          <c:extLst>
            <c:ext xmlns:c16="http://schemas.microsoft.com/office/drawing/2014/chart" uri="{C3380CC4-5D6E-409C-BE32-E72D297353CC}">
              <c16:uniqueId val="{0000000D-F61F-429C-B648-83080D56F475}"/>
            </c:ext>
          </c:extLst>
        </c:ser>
        <c:ser>
          <c:idx val="5"/>
          <c:order val="5"/>
          <c:tx>
            <c:strRef>
              <c:f>'Bar Graph (# years)'!$G$1</c:f>
              <c:strCache>
                <c:ptCount val="1"/>
                <c:pt idx="0">
                  <c:v>Patent Term Adjustment</c:v>
                </c:pt>
              </c:strCache>
            </c:strRef>
          </c:tx>
          <c:spPr>
            <a:solidFill>
              <a:srgbClr val="00B0F0"/>
            </a:solidFill>
            <a:ln w="19050">
              <a:noFill/>
            </a:ln>
            <a:effectLst/>
            <a:scene3d>
              <a:camera prst="orthographicFront"/>
              <a:lightRig rig="threePt" dir="t"/>
            </a:scene3d>
            <a:sp3d>
              <a:bevelT/>
            </a:sp3d>
          </c:spPr>
          <c:invertIfNegative val="0"/>
          <c:cat>
            <c:strRef>
              <c:f>'Bar Graph (# years)'!$A$3:$A$4</c:f>
              <c:strCache>
                <c:ptCount val="2"/>
                <c:pt idx="0">
                  <c:v>7632517 (method of 
administration to mammals)</c:v>
                </c:pt>
                <c:pt idx="1">
                  <c:v>8236285 (method of 
sublingual administration)</c:v>
                </c:pt>
              </c:strCache>
            </c:strRef>
          </c:cat>
          <c:val>
            <c:numRef>
              <c:f>'Bar Graph (# years)'!$G$3:$G$4</c:f>
              <c:numCache>
                <c:formatCode>0.00</c:formatCode>
                <c:ptCount val="2"/>
                <c:pt idx="0">
                  <c:v>0</c:v>
                </c:pt>
                <c:pt idx="1">
                  <c:v>0</c:v>
                </c:pt>
              </c:numCache>
            </c:numRef>
          </c:val>
          <c:extLst>
            <c:ext xmlns:c16="http://schemas.microsoft.com/office/drawing/2014/chart" uri="{C3380CC4-5D6E-409C-BE32-E72D297353CC}">
              <c16:uniqueId val="{0000000E-F61F-429C-B648-83080D56F475}"/>
            </c:ext>
          </c:extLst>
        </c:ser>
        <c:ser>
          <c:idx val="7"/>
          <c:order val="6"/>
          <c:tx>
            <c:strRef>
              <c:f>'Bar Graph (# years)'!$H$1</c:f>
              <c:strCache>
                <c:ptCount val="1"/>
                <c:pt idx="0">
                  <c:v>Patent Term Extension</c:v>
                </c:pt>
              </c:strCache>
            </c:strRef>
          </c:tx>
          <c:spPr>
            <a:solidFill>
              <a:srgbClr val="CC99FF"/>
            </a:solidFill>
            <a:ln w="19050">
              <a:noFill/>
            </a:ln>
            <a:effectLst/>
            <a:scene3d>
              <a:camera prst="orthographicFront"/>
              <a:lightRig rig="threePt" dir="t"/>
            </a:scene3d>
            <a:sp3d>
              <a:bevelT/>
            </a:sp3d>
          </c:spPr>
          <c:invertIfNegative val="0"/>
          <c:cat>
            <c:strRef>
              <c:f>'Bar Graph (# years)'!$A$3:$A$4</c:f>
              <c:strCache>
                <c:ptCount val="2"/>
                <c:pt idx="0">
                  <c:v>7632517 (method of 
administration to mammals)</c:v>
                </c:pt>
                <c:pt idx="1">
                  <c:v>8236285 (method of 
sublingual administration)</c:v>
                </c:pt>
              </c:strCache>
            </c:strRef>
          </c:cat>
          <c:val>
            <c:numRef>
              <c:f>'Bar Graph (# years)'!$H$3:$H$4</c:f>
              <c:numCache>
                <c:formatCode>0.00</c:formatCode>
                <c:ptCount val="2"/>
                <c:pt idx="0">
                  <c:v>0</c:v>
                </c:pt>
                <c:pt idx="1">
                  <c:v>0</c:v>
                </c:pt>
              </c:numCache>
            </c:numRef>
          </c:val>
          <c:extLst>
            <c:ext xmlns:c16="http://schemas.microsoft.com/office/drawing/2014/chart" uri="{C3380CC4-5D6E-409C-BE32-E72D297353CC}">
              <c16:uniqueId val="{00000000-1242-408C-ACE2-26EB34FF67C7}"/>
            </c:ext>
          </c:extLst>
        </c:ser>
        <c:ser>
          <c:idx val="9"/>
          <c:order val="7"/>
          <c:tx>
            <c:strRef>
              <c:f>'Bar Graph (# years)'!$J$1</c:f>
              <c:strCache>
                <c:ptCount val="1"/>
                <c:pt idx="0">
                  <c:v>FDCA Exclusivity</c:v>
                </c:pt>
              </c:strCache>
            </c:strRef>
          </c:tx>
          <c:spPr>
            <a:pattFill prst="lgCheck">
              <a:fgClr>
                <a:srgbClr val="002060"/>
              </a:fgClr>
              <a:bgClr>
                <a:schemeClr val="bg1"/>
              </a:bgClr>
            </a:pattFill>
            <a:ln>
              <a:noFill/>
            </a:ln>
            <a:effectLst/>
            <a:scene3d>
              <a:camera prst="orthographicFront"/>
              <a:lightRig rig="threePt" dir="t"/>
            </a:scene3d>
            <a:sp3d>
              <a:bevelT/>
            </a:sp3d>
          </c:spPr>
          <c:invertIfNegative val="0"/>
          <c:cat>
            <c:strRef>
              <c:f>'Bar Graph (# years)'!$A$3:$A$4</c:f>
              <c:strCache>
                <c:ptCount val="2"/>
                <c:pt idx="0">
                  <c:v>7632517 (method of 
administration to mammals)</c:v>
                </c:pt>
                <c:pt idx="1">
                  <c:v>8236285 (method of 
sublingual administration)</c:v>
                </c:pt>
              </c:strCache>
            </c:strRef>
          </c:cat>
          <c:val>
            <c:numRef>
              <c:f>'Bar Graph (# years)'!$J$3:$J$4</c:f>
              <c:numCache>
                <c:formatCode>0</c:formatCode>
                <c:ptCount val="2"/>
              </c:numCache>
            </c:numRef>
          </c:val>
          <c:extLst>
            <c:ext xmlns:c16="http://schemas.microsoft.com/office/drawing/2014/chart" uri="{C3380CC4-5D6E-409C-BE32-E72D297353CC}">
              <c16:uniqueId val="{00000001-8857-4539-B6E0-B458160AB11B}"/>
            </c:ext>
          </c:extLst>
        </c:ser>
        <c:ser>
          <c:idx val="6"/>
          <c:order val="8"/>
          <c:tx>
            <c:strRef>
              <c:f>'Bar Graph (# years)'!$I$1</c:f>
              <c:strCache>
                <c:ptCount val="1"/>
                <c:pt idx="0">
                  <c:v>FDCA Pediatric Exclusivity (PED)</c:v>
                </c:pt>
              </c:strCache>
            </c:strRef>
          </c:tx>
          <c:spPr>
            <a:pattFill prst="lgCheck">
              <a:fgClr>
                <a:schemeClr val="accent4">
                  <a:lumMod val="75000"/>
                </a:schemeClr>
              </a:fgClr>
              <a:bgClr>
                <a:schemeClr val="bg1"/>
              </a:bgClr>
            </a:pattFill>
            <a:ln w="19050">
              <a:noFill/>
            </a:ln>
            <a:effectLst/>
            <a:scene3d>
              <a:camera prst="orthographicFront"/>
              <a:lightRig rig="threePt" dir="t"/>
            </a:scene3d>
            <a:sp3d>
              <a:bevelT/>
            </a:sp3d>
          </c:spPr>
          <c:invertIfNegative val="0"/>
          <c:cat>
            <c:strRef>
              <c:f>'Bar Graph (# years)'!$A$3:$A$4</c:f>
              <c:strCache>
                <c:ptCount val="2"/>
                <c:pt idx="0">
                  <c:v>7632517 (method of 
administration to mammals)</c:v>
                </c:pt>
                <c:pt idx="1">
                  <c:v>8236285 (method of 
sublingual administration)</c:v>
                </c:pt>
              </c:strCache>
            </c:strRef>
          </c:cat>
          <c:val>
            <c:numRef>
              <c:f>'Bar Graph (# years)'!$I$3:$I$4</c:f>
              <c:numCache>
                <c:formatCode>0.000</c:formatCode>
                <c:ptCount val="2"/>
                <c:pt idx="0">
                  <c:v>0</c:v>
                </c:pt>
                <c:pt idx="1">
                  <c:v>0</c:v>
                </c:pt>
              </c:numCache>
            </c:numRef>
          </c:val>
          <c:extLst>
            <c:ext xmlns:c16="http://schemas.microsoft.com/office/drawing/2014/chart" uri="{C3380CC4-5D6E-409C-BE32-E72D297353CC}">
              <c16:uniqueId val="{0000000F-F61F-429C-B648-83080D56F475}"/>
            </c:ext>
          </c:extLst>
        </c:ser>
        <c:ser>
          <c:idx val="8"/>
          <c:order val="9"/>
          <c:tx>
            <c:strRef>
              <c:f>'Bar Graph (# years)'!$K$1</c:f>
              <c:strCache>
                <c:ptCount val="1"/>
                <c:pt idx="0">
                  <c:v>Terminal Disclaimer</c:v>
                </c:pt>
              </c:strCache>
            </c:strRef>
          </c:tx>
          <c:spPr>
            <a:pattFill prst="pct70">
              <a:fgClr>
                <a:schemeClr val="accent2"/>
              </a:fgClr>
              <a:bgClr>
                <a:schemeClr val="bg1"/>
              </a:bgClr>
            </a:pattFill>
            <a:ln>
              <a:noFill/>
            </a:ln>
            <a:effectLst/>
            <a:scene3d>
              <a:camera prst="orthographicFront"/>
              <a:lightRig rig="threePt" dir="t"/>
            </a:scene3d>
            <a:sp3d>
              <a:bevelT/>
            </a:sp3d>
          </c:spPr>
          <c:invertIfNegative val="0"/>
          <c:dLbls>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'Bar Graph (# years)'!$A$3:$A$4</c:f>
              <c:strCache>
                <c:ptCount val="2"/>
                <c:pt idx="0">
                  <c:v>7632517 (method of 
administration to mammals)</c:v>
                </c:pt>
                <c:pt idx="1">
                  <c:v>8236285 (method of 
sublingual administration)</c:v>
                </c:pt>
              </c:strCache>
            </c:strRef>
          </c:cat>
          <c:val>
            <c:numRef>
              <c:f>'Bar Graph (# years)'!$K$3:$K$4</c:f>
              <c:numCache>
                <c:formatCode>0.00</c:formatCode>
                <c:ptCount val="2"/>
                <c:pt idx="0">
                  <c:v>2.4777549623545516</c:v>
                </c:pt>
                <c:pt idx="1">
                  <c:v>1.4702258726899384</c:v>
                </c:pt>
              </c:numCache>
            </c:numRef>
          </c:val>
          <c:extLst>
            <c:ext xmlns:c16="http://schemas.microsoft.com/office/drawing/2014/chart" uri="{C3380CC4-5D6E-409C-BE32-E72D297353CC}">
              <c16:uniqueId val="{0000000A-9D27-44D5-9AB2-5D53DEBF949F}"/>
            </c:ext>
          </c:extLst>
        </c:ser>
        <c:dLbls>
          <c:showLegendKey val="0"/>
          <c:showVal val="0"/>
          <c:showCatName val="0"/>
          <c:showSerName val="0"/>
          <c:showPercent val="0"/>
          <c:showBubbleSize val="0"/>
        </c:dLbls>
        <c:gapWidth val="145"/>
        <c:overlap val="100"/>
        <c:axId val="977983256"/>
        <c:axId val="977978664"/>
      </c:barChart>
      <c:catAx>
        <c:axId val="977983256"/>
        <c:scaling>
          <c:orientation val="minMax"/>
        </c:scaling>
        <c:delete val="0"/>
        <c:axPos val="l"/>
        <c:title>
          <c:tx>
            <c:rich>
              <a:bodyPr rot="5400000" spcFirstLastPara="1" vertOverflow="ellipsis" wrap="square" anchor="ctr" anchorCtr="1"/>
              <a:lstStyle/>
              <a:p>
                <a:pPr>
                  <a:defRPr sz="1600" b="1" i="0" u="none" strike="noStrike" kern="1200" baseline="0">
                    <a:solidFill>
                      <a:sysClr val="windowText" lastClr="000000"/>
                    </a:solidFill>
                    <a:latin typeface="+mn-lt"/>
                    <a:ea typeface="+mn-ea"/>
                    <a:cs typeface="+mn-cs"/>
                  </a:defRPr>
                </a:pPr>
                <a:r>
                  <a:rPr lang="en-US" sz="1600" b="1">
                    <a:solidFill>
                      <a:sysClr val="windowText" lastClr="000000"/>
                    </a:solidFill>
                  </a:rPr>
                  <a:t>Patents or Exclusivities</a:t>
                </a:r>
              </a:p>
            </c:rich>
          </c:tx>
          <c:layout>
            <c:manualLayout>
              <c:xMode val="edge"/>
              <c:yMode val="edge"/>
              <c:x val="6.8772707177509615E-3"/>
              <c:y val="0.3211647054381494"/>
            </c:manualLayout>
          </c:layout>
          <c:overlay val="0"/>
          <c:spPr>
            <a:noFill/>
            <a:ln>
              <a:noFill/>
            </a:ln>
            <a:effectLst/>
          </c:spPr>
          <c:txPr>
            <a:bodyPr rot="5400000" spcFirstLastPara="1" vertOverflow="ellipsis" wrap="square" anchor="ctr" anchorCtr="1"/>
            <a:lstStyle/>
            <a:p>
              <a:pPr>
                <a:defRPr sz="1600" b="1" i="0" u="none" strike="noStrike" kern="1200" baseline="0">
                  <a:solidFill>
                    <a:sysClr val="windowText" lastClr="000000"/>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endParaRPr lang="en-US"/>
          </a:p>
        </c:txPr>
        <c:crossAx val="977978664"/>
        <c:crosses val="autoZero"/>
        <c:auto val="1"/>
        <c:lblAlgn val="ctr"/>
        <c:lblOffset val="100"/>
        <c:noMultiLvlLbl val="0"/>
      </c:catAx>
      <c:valAx>
        <c:axId val="977978664"/>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600" b="1" i="0" u="none" strike="noStrike" kern="1200" baseline="0">
                    <a:solidFill>
                      <a:sysClr val="windowText" lastClr="000000"/>
                    </a:solidFill>
                    <a:latin typeface="+mn-lt"/>
                    <a:ea typeface="+mn-ea"/>
                    <a:cs typeface="+mn-cs"/>
                  </a:defRPr>
                </a:pPr>
                <a:r>
                  <a:rPr lang="en-US" sz="1600" b="1">
                    <a:solidFill>
                      <a:sysClr val="windowText" lastClr="000000"/>
                    </a:solidFill>
                  </a:rPr>
                  <a:t>Years</a:t>
                </a:r>
              </a:p>
            </c:rich>
          </c:tx>
          <c:layout>
            <c:manualLayout>
              <c:xMode val="edge"/>
              <c:yMode val="edge"/>
              <c:x val="4.4014857504033791E-2"/>
              <c:y val="0.85832682022321005"/>
            </c:manualLayout>
          </c:layout>
          <c:overlay val="0"/>
          <c:spPr>
            <a:noFill/>
            <a:ln>
              <a:noFill/>
            </a:ln>
            <a:effectLst/>
          </c:spPr>
          <c:txPr>
            <a:bodyPr rot="0" spcFirstLastPara="1" vertOverflow="ellipsis" vert="horz" wrap="square" anchor="ctr" anchorCtr="1"/>
            <a:lstStyle/>
            <a:p>
              <a:pPr>
                <a:defRPr sz="1600" b="1" i="0" u="none" strike="noStrike" kern="1200" baseline="0">
                  <a:solidFill>
                    <a:sysClr val="windowText" lastClr="000000"/>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endParaRPr lang="en-US"/>
          </a:p>
        </c:txPr>
        <c:crossAx val="977983256"/>
        <c:crosses val="autoZero"/>
        <c:crossBetween val="between"/>
      </c:valAx>
      <c:spPr>
        <a:noFill/>
        <a:ln>
          <a:noFill/>
        </a:ln>
        <a:effectLst/>
      </c:spPr>
    </c:plotArea>
    <c:legend>
      <c:legendPos val="b"/>
      <c:legendEntry>
        <c:idx val="0"/>
        <c:delete val="1"/>
      </c:legendEntry>
      <c:layout>
        <c:manualLayout>
          <c:xMode val="edge"/>
          <c:yMode val="edge"/>
          <c:x val="3.7362803864354664E-2"/>
          <c:y val="0.92597373225752178"/>
          <c:w val="0.95894134002157838"/>
          <c:h val="6.2344629155346568E-2"/>
        </c:manualLayout>
      </c:layout>
      <c:overlay val="0"/>
      <c:spPr>
        <a:noFill/>
        <a:ln>
          <a:noFill/>
        </a:ln>
        <a:effectLst/>
      </c:spPr>
      <c:txPr>
        <a:bodyPr rot="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19050" cap="flat" cmpd="sng" algn="ctr">
      <a:solidFill>
        <a:schemeClr val="tx1"/>
      </a:solidFill>
      <a:round/>
    </a:ln>
    <a:effectLst/>
  </c:spPr>
  <c:txPr>
    <a:bodyPr/>
    <a:lstStyle/>
    <a:p>
      <a:pPr>
        <a:defRPr/>
      </a:pPr>
      <a:endParaRPr lang="en-US"/>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646872</xdr:colOff>
      <xdr:row>5</xdr:row>
      <xdr:rowOff>16013</xdr:rowOff>
    </xdr:from>
    <xdr:to>
      <xdr:col>10</xdr:col>
      <xdr:colOff>1244600</xdr:colOff>
      <xdr:row>50</xdr:row>
      <xdr:rowOff>114300</xdr:rowOff>
    </xdr:to>
    <xdr:graphicFrame macro="">
      <xdr:nvGraphicFramePr>
        <xdr:cNvPr id="2" name="Chart 1" descr="ZOLPIMIST was approved on December 19, 2008. ZOLPIMIST was discontinued and there is no generic version.&#10;USPTO identified two patents that were listed in the Orange Book between 2005 and 2018.  Both patents cover methods of treating insomnia by spraying a specific formulation to the inside of the mouth (oral mucosa). Both patents are subject to terminal disclaimers, meaning that they expire on the same date as related patents that are not Orange Book-listed (covering spray formulations for different drugs).&#10;" title="ZOLPIMIST (zolpidem tartrate; NDA 22196)">
          <a:extLst>
            <a:ext uri="{FF2B5EF4-FFF2-40B4-BE49-F238E27FC236}">
              <a16:creationId xmlns:a16="http://schemas.microsoft.com/office/drawing/2014/main" id="{212102B6-F8CF-4B65-996A-E5BE4FC6BC7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0.08366</cdr:x>
      <cdr:y>0.87257</cdr:y>
    </cdr:from>
    <cdr:to>
      <cdr:x>1</cdr:x>
      <cdr:y>0.90187</cdr:y>
    </cdr:to>
    <cdr:sp macro="" textlink="">
      <cdr:nvSpPr>
        <cdr:cNvPr id="2" name="TextBox 1">
          <a:extLst xmlns:a="http://schemas.openxmlformats.org/drawingml/2006/main">
            <a:ext uri="{FF2B5EF4-FFF2-40B4-BE49-F238E27FC236}">
              <a16:creationId xmlns:a16="http://schemas.microsoft.com/office/drawing/2014/main" id="{5A5140F4-1933-4969-963F-80C4A27CD398}"/>
            </a:ext>
          </a:extLst>
        </cdr:cNvPr>
        <cdr:cNvSpPr txBox="1"/>
      </cdr:nvSpPr>
      <cdr:spPr>
        <a:xfrm xmlns:a="http://schemas.openxmlformats.org/drawingml/2006/main">
          <a:off x="1550231" y="7565888"/>
          <a:ext cx="16979897" cy="25400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400" b="1" baseline="0">
              <a:solidFill>
                <a:sysClr val="windowText" lastClr="000000"/>
              </a:solidFill>
            </a:rPr>
            <a:t>           10/1/1997                                                         10/1/2002                                                         10/1/2007                                                         10/1/2012                                                          10/1/2017                                                        10/1/2022	                      	       </a:t>
          </a:r>
          <a:endParaRPr lang="en-US" sz="1400" b="1">
            <a:solidFill>
              <a:sysClr val="windowText" lastClr="000000"/>
            </a:solidFill>
          </a:endParaRPr>
        </a:p>
      </cdr:txBody>
    </cdr:sp>
  </cdr:relSizeAnchor>
  <cdr:relSizeAnchor xmlns:cdr="http://schemas.openxmlformats.org/drawingml/2006/chartDrawing">
    <cdr:from>
      <cdr:x>0.44279</cdr:x>
      <cdr:y>0.06591</cdr:y>
    </cdr:from>
    <cdr:to>
      <cdr:x>0.53697</cdr:x>
      <cdr:y>0.13371</cdr:y>
    </cdr:to>
    <cdr:sp macro="" textlink="">
      <cdr:nvSpPr>
        <cdr:cNvPr id="4" name="TextBox 5">
          <a:extLst xmlns:a="http://schemas.openxmlformats.org/drawingml/2006/main">
            <a:ext uri="{FF2B5EF4-FFF2-40B4-BE49-F238E27FC236}">
              <a16:creationId xmlns:a16="http://schemas.microsoft.com/office/drawing/2014/main" id="{D657F61D-E161-4756-BC29-CAC9DEA18DD4}"/>
            </a:ext>
            <a:ext uri="{147F2762-F138-4A5C-976F-8EAC2B608ADB}">
              <a16:predDERef xmlns:a16="http://schemas.microsoft.com/office/drawing/2014/main" pred="{AD7BCC37-5C32-44E8-ACB5-BFF6A946354F}"/>
            </a:ext>
          </a:extLst>
        </cdr:cNvPr>
        <cdr:cNvSpPr txBox="1"/>
      </cdr:nvSpPr>
      <cdr:spPr>
        <a:xfrm xmlns:a="http://schemas.openxmlformats.org/drawingml/2006/main">
          <a:off x="8205029" y="571524"/>
          <a:ext cx="1745020" cy="587859"/>
        </a:xfrm>
        <a:prstGeom xmlns:a="http://schemas.openxmlformats.org/drawingml/2006/main" prst="rect">
          <a:avLst/>
        </a:prstGeom>
        <a:noFill xmlns:a="http://schemas.openxmlformats.org/drawingml/2006/main"/>
        <a:ln xmlns:a="http://schemas.openxmlformats.org/drawingml/2006/main" w="28575" cmpd="sng">
          <a:solidFill>
            <a:srgbClr val="00B050"/>
          </a:solidFill>
          <a:prstDash val="sysDot"/>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600" b="1">
              <a:solidFill>
                <a:srgbClr val="00B050"/>
              </a:solidFill>
            </a:rPr>
            <a:t>FDA Approval</a:t>
          </a:r>
        </a:p>
        <a:p xmlns:a="http://schemas.openxmlformats.org/drawingml/2006/main">
          <a:pPr algn="ctr"/>
          <a:r>
            <a:rPr lang="en-US" sz="1600" b="1">
              <a:solidFill>
                <a:srgbClr val="00B050"/>
              </a:solidFill>
            </a:rPr>
            <a:t>12/19/2008</a:t>
          </a:r>
        </a:p>
      </cdr:txBody>
    </cdr:sp>
  </cdr:relSizeAnchor>
  <cdr:relSizeAnchor xmlns:cdr="http://schemas.openxmlformats.org/drawingml/2006/chartDrawing">
    <cdr:from>
      <cdr:x>0.53738</cdr:x>
      <cdr:y>0.06406</cdr:y>
    </cdr:from>
    <cdr:to>
      <cdr:x>0.53738</cdr:x>
      <cdr:y>0.84474</cdr:y>
    </cdr:to>
    <cdr:cxnSp macro="">
      <cdr:nvCxnSpPr>
        <cdr:cNvPr id="6" name="Straight Connector 5">
          <a:extLst xmlns:a="http://schemas.openxmlformats.org/drawingml/2006/main">
            <a:ext uri="{FF2B5EF4-FFF2-40B4-BE49-F238E27FC236}">
              <a16:creationId xmlns:a16="http://schemas.microsoft.com/office/drawing/2014/main" id="{AD7BCC37-5C32-44E8-ACB5-BFF6A946354F}"/>
            </a:ext>
            <a:ext uri="{147F2762-F138-4A5C-976F-8EAC2B608ADB}">
              <a16:predDERef xmlns:a16="http://schemas.microsoft.com/office/drawing/2014/main" pred="{212102B6-F8CF-4B65-996A-E5BE4FC6BC7B}"/>
            </a:ext>
          </a:extLst>
        </cdr:cNvPr>
        <cdr:cNvCxnSpPr/>
      </cdr:nvCxnSpPr>
      <cdr:spPr>
        <a:xfrm xmlns:a="http://schemas.openxmlformats.org/drawingml/2006/main">
          <a:off x="9957628" y="555487"/>
          <a:ext cx="0" cy="6769100"/>
        </a:xfrm>
        <a:prstGeom xmlns:a="http://schemas.openxmlformats.org/drawingml/2006/main" prst="line">
          <a:avLst/>
        </a:prstGeom>
        <a:ln xmlns:a="http://schemas.openxmlformats.org/drawingml/2006/main" w="28575">
          <a:solidFill>
            <a:srgbClr val="00B050"/>
          </a:solidFill>
          <a:prstDash val="sysDot"/>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pdfpiw.uspto.gov/.piw?Docid=5656722"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80F800-4887-44D3-83E9-027D866E3A7F}">
  <dimension ref="A1:AC16"/>
  <sheetViews>
    <sheetView zoomScale="90" zoomScaleNormal="90" workbookViewId="0">
      <pane xSplit="1" topLeftCell="K1" activePane="topRight" state="frozen"/>
      <selection pane="topRight" activeCell="R8" sqref="R8"/>
    </sheetView>
  </sheetViews>
  <sheetFormatPr defaultRowHeight="15"/>
  <cols>
    <col min="1" max="1" width="42.28515625" bestFit="1" customWidth="1"/>
    <col min="2" max="2" width="17.42578125" customWidth="1"/>
    <col min="3" max="3" width="15.85546875" style="1" customWidth="1"/>
    <col min="4" max="4" width="27" customWidth="1"/>
    <col min="5" max="5" width="14.85546875" style="1" customWidth="1"/>
    <col min="6" max="6" width="24.7109375" customWidth="1"/>
    <col min="7" max="7" width="16" style="1" customWidth="1"/>
    <col min="8" max="8" width="25.28515625" customWidth="1"/>
    <col min="9" max="9" width="20.5703125" style="1" customWidth="1"/>
    <col min="10" max="10" width="16.7109375" customWidth="1"/>
    <col min="11" max="11" width="20.5703125" customWidth="1"/>
    <col min="12" max="12" width="29.5703125" customWidth="1"/>
    <col min="13" max="13" width="30.42578125" customWidth="1"/>
    <col min="14" max="14" width="14.7109375" customWidth="1"/>
    <col min="15" max="15" width="18" customWidth="1"/>
    <col min="16" max="20" width="21.140625" customWidth="1"/>
    <col min="21" max="21" width="21.85546875" customWidth="1"/>
    <col min="22" max="22" width="27" customWidth="1"/>
    <col min="23" max="23" width="16.85546875" customWidth="1"/>
  </cols>
  <sheetData>
    <row r="1" spans="1:29" s="33" customFormat="1" ht="133.5" customHeight="1">
      <c r="A1" s="25" t="s">
        <v>0</v>
      </c>
      <c r="B1" s="26" t="s">
        <v>1</v>
      </c>
      <c r="C1" s="26" t="s">
        <v>2</v>
      </c>
      <c r="D1" s="26" t="s">
        <v>3</v>
      </c>
      <c r="E1" s="26" t="s">
        <v>4</v>
      </c>
      <c r="F1" s="27" t="s">
        <v>5</v>
      </c>
      <c r="G1" s="26" t="s">
        <v>6</v>
      </c>
      <c r="H1" s="28" t="s">
        <v>7</v>
      </c>
      <c r="I1" s="26" t="s">
        <v>8</v>
      </c>
      <c r="J1" s="26" t="s">
        <v>9</v>
      </c>
      <c r="K1" s="29" t="s">
        <v>10</v>
      </c>
      <c r="L1" s="26" t="s">
        <v>11</v>
      </c>
      <c r="M1" s="52" t="s">
        <v>12</v>
      </c>
      <c r="N1" s="30" t="s">
        <v>13</v>
      </c>
      <c r="O1" s="26" t="s">
        <v>14</v>
      </c>
      <c r="P1" s="9" t="s">
        <v>15</v>
      </c>
      <c r="Q1" s="26" t="s">
        <v>16</v>
      </c>
      <c r="R1" s="26" t="s">
        <v>17</v>
      </c>
      <c r="S1" s="53" t="s">
        <v>18</v>
      </c>
      <c r="T1" s="54" t="s">
        <v>19</v>
      </c>
      <c r="U1" s="34" t="s">
        <v>20</v>
      </c>
      <c r="V1" s="31" t="s">
        <v>21</v>
      </c>
      <c r="W1" s="32" t="s">
        <v>22</v>
      </c>
    </row>
    <row r="2" spans="1:29" s="10" customFormat="1" ht="90" customHeight="1">
      <c r="A2" s="35" t="s">
        <v>23</v>
      </c>
      <c r="B2" s="16" t="s">
        <v>24</v>
      </c>
      <c r="C2" s="16" t="s">
        <v>24</v>
      </c>
      <c r="D2" s="16" t="s">
        <v>25</v>
      </c>
      <c r="E2" s="16" t="s">
        <v>24</v>
      </c>
      <c r="F2" s="16" t="s">
        <v>26</v>
      </c>
      <c r="G2" s="16" t="s">
        <v>24</v>
      </c>
      <c r="H2" s="16" t="s">
        <v>27</v>
      </c>
      <c r="I2" s="16" t="s">
        <v>28</v>
      </c>
      <c r="J2" s="16" t="s">
        <v>24</v>
      </c>
      <c r="K2" s="51" t="s">
        <v>29</v>
      </c>
      <c r="L2" s="16" t="s">
        <v>30</v>
      </c>
      <c r="M2" s="51" t="s">
        <v>31</v>
      </c>
      <c r="N2" s="16" t="s">
        <v>32</v>
      </c>
      <c r="O2" s="16" t="s">
        <v>33</v>
      </c>
      <c r="P2" s="16" t="s">
        <v>34</v>
      </c>
      <c r="Q2" s="16" t="s">
        <v>35</v>
      </c>
      <c r="R2" s="16" t="s">
        <v>36</v>
      </c>
      <c r="S2" s="51" t="s">
        <v>37</v>
      </c>
      <c r="T2" s="51" t="s">
        <v>38</v>
      </c>
      <c r="U2" s="17" t="s">
        <v>24</v>
      </c>
      <c r="V2" s="17" t="s">
        <v>39</v>
      </c>
      <c r="W2" s="17" t="s">
        <v>40</v>
      </c>
    </row>
    <row r="3" spans="1:29">
      <c r="A3" s="37">
        <v>7632517</v>
      </c>
      <c r="B3" s="40">
        <v>35704</v>
      </c>
      <c r="C3" s="40">
        <v>35704</v>
      </c>
      <c r="D3" s="43">
        <f t="shared" ref="D3:D4" si="0">DATEDIF(B3, C3, "D")</f>
        <v>0</v>
      </c>
      <c r="E3" s="40">
        <v>37893</v>
      </c>
      <c r="F3" s="39">
        <f t="shared" ref="F3:F4" si="1">DATEDIF(C3, E3, "D")</f>
        <v>2189</v>
      </c>
      <c r="G3" s="40">
        <v>40162</v>
      </c>
      <c r="H3" s="39">
        <f t="shared" ref="H3:H4" si="2">DATEDIF(E3, G3, "D")</f>
        <v>2269</v>
      </c>
      <c r="I3" s="41">
        <f>DATE(YEAR(C3) + 20,MONTH(C3),DAY(C3))</f>
        <v>43009</v>
      </c>
      <c r="J3" s="40">
        <v>39801</v>
      </c>
      <c r="K3" s="44">
        <f>IF(J3&lt;G3, 0, IF(Q3&lt;I3, IF(Q3&lt;J3, (Q3-G3), (J3-G3)), IF(I3&lt;J3, (I3-G3), (J3-G3))))</f>
        <v>0</v>
      </c>
      <c r="L3" s="45">
        <v>42472</v>
      </c>
      <c r="M3" s="67">
        <f>IF(G3&lt;J3, IF(Q3&lt;I3, (Q3-J3), (I3-J3)), IF(Q3&lt;I3, (Q3-G3), (I3-G3)))</f>
        <v>2310</v>
      </c>
      <c r="N3" s="44">
        <v>368</v>
      </c>
      <c r="O3" s="45">
        <f>I3+N3</f>
        <v>43377</v>
      </c>
      <c r="P3" s="42">
        <v>0</v>
      </c>
      <c r="Q3" s="45">
        <f t="shared" ref="Q3:Q4" si="3">IF(L3&gt;O3, O3, L3)</f>
        <v>42472</v>
      </c>
      <c r="R3" s="45">
        <f>Q3+P3</f>
        <v>42472</v>
      </c>
      <c r="S3" s="49"/>
      <c r="T3" s="48"/>
      <c r="U3" s="46"/>
      <c r="V3" s="47"/>
      <c r="W3" s="44">
        <f>DATEDIF(Q3, O3, "D")</f>
        <v>905</v>
      </c>
      <c r="X3" s="38"/>
      <c r="Y3" s="38"/>
      <c r="Z3" s="38"/>
      <c r="AA3" s="38"/>
      <c r="AB3" s="38"/>
      <c r="AC3" s="38"/>
    </row>
    <row r="4" spans="1:29">
      <c r="A4" s="68">
        <v>8236285</v>
      </c>
      <c r="B4" s="40">
        <v>35704</v>
      </c>
      <c r="C4" s="40">
        <v>35704</v>
      </c>
      <c r="D4" s="43">
        <f t="shared" si="0"/>
        <v>0</v>
      </c>
      <c r="E4" s="40">
        <v>40095</v>
      </c>
      <c r="F4" s="39">
        <f t="shared" si="1"/>
        <v>4391</v>
      </c>
      <c r="G4" s="40">
        <v>41128</v>
      </c>
      <c r="H4" s="39">
        <f t="shared" si="2"/>
        <v>1033</v>
      </c>
      <c r="I4" s="41">
        <f>DATE(YEAR(C4) + 20,MONTH(C4),DAY(C4))</f>
        <v>43009</v>
      </c>
      <c r="J4" s="40">
        <v>39801</v>
      </c>
      <c r="K4" s="44">
        <f>IF(J4&lt;G4, 0, IF(Q4&lt;I4, IF(Q4&lt;J4, (Q4-G4), (J4-G4)), IF(I4&lt;J4, (I4-G4), (J4-G4))))</f>
        <v>0</v>
      </c>
      <c r="L4" s="45">
        <v>42472</v>
      </c>
      <c r="M4" s="67">
        <f>IF(G4&lt;J4, IF(Q4&lt;I4, (Q4-J4), (I4-J4)), IF(Q4&lt;I4, (Q4-G4), (I4-G4)))</f>
        <v>1344</v>
      </c>
      <c r="N4" s="44">
        <v>0</v>
      </c>
      <c r="O4" s="45">
        <f t="shared" ref="O4" si="4">I4+N4</f>
        <v>43009</v>
      </c>
      <c r="P4" s="42">
        <v>0</v>
      </c>
      <c r="Q4" s="45">
        <f t="shared" si="3"/>
        <v>42472</v>
      </c>
      <c r="R4" s="45">
        <f t="shared" ref="R4" si="5">Q4+P4</f>
        <v>42472</v>
      </c>
      <c r="S4" s="49"/>
      <c r="T4" s="48"/>
      <c r="U4" s="46"/>
      <c r="V4" s="47"/>
      <c r="W4" s="44">
        <f>DATEDIF(Q4, O4, "D")</f>
        <v>537</v>
      </c>
      <c r="X4" s="38"/>
      <c r="Y4" s="38"/>
      <c r="Z4" s="38"/>
      <c r="AA4" s="38"/>
      <c r="AB4" s="38"/>
      <c r="AC4" s="38"/>
    </row>
    <row r="5" spans="1:29">
      <c r="A5" s="38"/>
      <c r="B5" s="38"/>
      <c r="C5" s="39"/>
      <c r="D5" s="38"/>
      <c r="E5" s="39"/>
      <c r="F5" s="38"/>
      <c r="G5" s="39"/>
      <c r="H5" s="38"/>
      <c r="I5" s="39"/>
      <c r="J5" s="38"/>
      <c r="K5" s="38"/>
      <c r="L5" s="4"/>
      <c r="M5" s="4"/>
      <c r="N5" s="39"/>
      <c r="O5" s="45"/>
      <c r="P5" s="39"/>
      <c r="Q5" s="39"/>
      <c r="R5" s="39"/>
      <c r="S5" s="39"/>
      <c r="T5" s="39"/>
      <c r="U5" s="38"/>
      <c r="V5" s="38"/>
      <c r="W5" s="38"/>
      <c r="X5" s="38"/>
      <c r="Y5" s="38"/>
      <c r="Z5" s="38"/>
      <c r="AA5" s="38"/>
      <c r="AB5" s="38"/>
      <c r="AC5" s="38"/>
    </row>
    <row r="6" spans="1:29">
      <c r="A6" s="38"/>
      <c r="B6" s="38"/>
      <c r="C6" s="39"/>
      <c r="D6" s="38"/>
      <c r="E6" s="39"/>
      <c r="F6" s="38"/>
      <c r="G6" s="39"/>
      <c r="H6" s="38"/>
      <c r="I6" s="39"/>
      <c r="J6" s="38"/>
      <c r="K6" s="38"/>
      <c r="L6" s="4"/>
      <c r="M6" s="4"/>
      <c r="N6" s="39"/>
      <c r="O6" s="45"/>
      <c r="P6" s="39"/>
      <c r="Q6" s="39"/>
      <c r="R6" s="39"/>
      <c r="S6" s="39"/>
      <c r="T6" s="39"/>
      <c r="U6" s="38"/>
      <c r="V6" s="38"/>
      <c r="W6" s="38"/>
      <c r="X6" s="38"/>
      <c r="Y6" s="38"/>
      <c r="Z6" s="38"/>
      <c r="AA6" s="38"/>
      <c r="AB6" s="38"/>
      <c r="AC6" s="38"/>
    </row>
    <row r="7" spans="1:29">
      <c r="A7" s="37"/>
      <c r="B7" s="40"/>
      <c r="C7" s="40"/>
      <c r="D7" s="43"/>
      <c r="E7" s="40"/>
      <c r="F7" s="39"/>
      <c r="G7" s="40"/>
      <c r="H7" s="39"/>
      <c r="I7" s="41"/>
      <c r="J7" s="40"/>
      <c r="K7" s="44"/>
      <c r="L7" s="45"/>
      <c r="M7" s="42"/>
      <c r="N7" s="44"/>
      <c r="O7" s="45"/>
      <c r="P7" s="42"/>
      <c r="Q7" s="45"/>
      <c r="R7" s="45"/>
      <c r="S7" s="49"/>
      <c r="T7" s="48"/>
      <c r="U7" s="4"/>
      <c r="V7" s="43"/>
      <c r="W7" s="44"/>
      <c r="X7" s="38"/>
      <c r="Y7" s="38"/>
      <c r="Z7" s="38"/>
      <c r="AA7" s="38"/>
      <c r="AB7" s="38"/>
      <c r="AC7" s="38"/>
    </row>
    <row r="8" spans="1:29" ht="15.75">
      <c r="A8" s="50"/>
      <c r="B8" s="40"/>
      <c r="C8" s="40"/>
      <c r="D8" s="43"/>
      <c r="E8" s="40"/>
      <c r="F8" s="44"/>
      <c r="G8" s="40"/>
      <c r="H8" s="44"/>
      <c r="I8" s="41"/>
      <c r="J8" s="40"/>
      <c r="K8" s="44"/>
      <c r="L8" s="45"/>
      <c r="M8" s="42"/>
      <c r="N8" s="44"/>
      <c r="O8" s="45"/>
      <c r="P8" s="42"/>
      <c r="Q8" s="45"/>
      <c r="R8" s="45"/>
      <c r="S8" s="49"/>
      <c r="T8" s="48"/>
      <c r="U8" s="4"/>
      <c r="V8" s="43"/>
      <c r="W8" s="44"/>
      <c r="X8" s="38"/>
      <c r="Y8" s="38"/>
      <c r="Z8" s="38"/>
      <c r="AA8" s="38"/>
      <c r="AB8" s="38"/>
      <c r="AC8" s="38"/>
    </row>
    <row r="9" spans="1:29">
      <c r="A9" s="38"/>
      <c r="B9" s="38"/>
      <c r="C9" s="39"/>
      <c r="D9" s="38"/>
      <c r="E9" s="39"/>
      <c r="F9" s="38"/>
      <c r="G9" s="39"/>
      <c r="H9" s="38"/>
      <c r="I9" s="39"/>
      <c r="J9" s="38"/>
      <c r="K9" s="38"/>
      <c r="L9" s="38"/>
      <c r="M9" s="38"/>
      <c r="N9" s="38"/>
      <c r="O9" s="45"/>
      <c r="P9" s="38"/>
      <c r="Q9" s="38"/>
      <c r="R9" s="38"/>
      <c r="S9" s="38"/>
      <c r="T9" s="38"/>
      <c r="U9" s="38"/>
      <c r="V9" s="38"/>
      <c r="W9" s="38"/>
      <c r="X9" s="38"/>
      <c r="Y9" s="38"/>
      <c r="Z9" s="38"/>
      <c r="AA9" s="38"/>
      <c r="AB9" s="38"/>
      <c r="AC9" s="38"/>
    </row>
    <row r="10" spans="1:29">
      <c r="A10" s="38"/>
      <c r="B10" s="38"/>
      <c r="C10" s="40"/>
      <c r="D10" s="38"/>
      <c r="E10" s="39"/>
      <c r="F10" s="38"/>
      <c r="G10" s="39"/>
      <c r="H10" s="38"/>
      <c r="I10" s="39"/>
      <c r="J10" s="38"/>
      <c r="K10" s="38"/>
      <c r="L10" s="38"/>
      <c r="M10" s="38"/>
      <c r="N10" s="38"/>
      <c r="O10" s="45"/>
      <c r="P10" s="38"/>
      <c r="Q10" s="38"/>
      <c r="R10" s="38"/>
      <c r="S10" s="38"/>
      <c r="T10" s="38"/>
      <c r="U10" s="38"/>
      <c r="V10" s="38"/>
      <c r="W10" s="38"/>
      <c r="X10" s="38"/>
      <c r="Y10" s="38"/>
      <c r="Z10" s="38"/>
      <c r="AA10" s="38"/>
      <c r="AB10" s="38"/>
      <c r="AC10" s="38"/>
    </row>
    <row r="11" spans="1:29" ht="15.75">
      <c r="A11" s="38"/>
      <c r="B11" s="38"/>
      <c r="C11" s="11"/>
      <c r="D11" s="12"/>
      <c r="E11" s="11"/>
      <c r="F11" s="4"/>
      <c r="G11" s="39"/>
      <c r="H11" s="38"/>
      <c r="I11" s="39"/>
      <c r="J11" s="38"/>
      <c r="K11" s="38"/>
      <c r="L11" s="38"/>
      <c r="M11" s="38"/>
      <c r="N11" s="38"/>
      <c r="O11" s="45"/>
      <c r="P11" s="38"/>
      <c r="Q11" s="38"/>
      <c r="R11" s="38"/>
      <c r="S11" s="38"/>
      <c r="T11" s="38"/>
      <c r="U11" s="38"/>
      <c r="V11" s="6"/>
      <c r="W11" s="38"/>
      <c r="X11" s="38"/>
      <c r="Y11" s="38"/>
      <c r="Z11" s="38"/>
      <c r="AA11" s="38"/>
      <c r="AB11" s="38"/>
      <c r="AC11" s="38"/>
    </row>
    <row r="12" spans="1:29">
      <c r="A12" s="38"/>
      <c r="B12" s="38"/>
      <c r="C12" s="39"/>
      <c r="D12" s="38"/>
      <c r="E12" s="39"/>
      <c r="F12" s="38"/>
      <c r="G12" s="39"/>
      <c r="H12" s="38"/>
      <c r="I12" s="39"/>
      <c r="J12" s="38"/>
      <c r="K12" s="38"/>
      <c r="L12" s="38"/>
      <c r="M12" s="38"/>
      <c r="N12" s="38"/>
      <c r="O12" s="45"/>
      <c r="P12" s="38"/>
      <c r="Q12" s="38"/>
      <c r="R12" s="38"/>
      <c r="S12" s="38"/>
      <c r="T12" s="38"/>
      <c r="U12" s="38"/>
      <c r="V12" s="38"/>
      <c r="W12" s="38"/>
      <c r="X12" s="38"/>
      <c r="Y12" s="38"/>
      <c r="Z12" s="38"/>
      <c r="AA12" s="38"/>
      <c r="AB12" s="38"/>
      <c r="AC12" s="38"/>
    </row>
    <row r="13" spans="1:29">
      <c r="A13" s="38"/>
      <c r="B13" s="38"/>
      <c r="C13" s="39"/>
      <c r="D13" s="38"/>
      <c r="E13" s="39"/>
      <c r="F13" s="38"/>
      <c r="G13" s="39"/>
      <c r="H13" s="38"/>
      <c r="I13" s="39"/>
      <c r="J13" s="38"/>
      <c r="K13" s="38"/>
      <c r="L13" s="38"/>
      <c r="M13" s="38"/>
      <c r="N13" s="38"/>
      <c r="O13" s="45"/>
      <c r="P13" s="38"/>
      <c r="Q13" s="38"/>
      <c r="R13" s="38"/>
      <c r="S13" s="38"/>
      <c r="T13" s="38"/>
      <c r="U13" s="38"/>
      <c r="V13" s="38"/>
      <c r="W13" s="38"/>
      <c r="X13" s="38"/>
      <c r="Y13" s="38"/>
      <c r="Z13" s="38"/>
      <c r="AA13" s="38"/>
      <c r="AB13" s="38"/>
      <c r="AC13" s="38"/>
    </row>
    <row r="15" spans="1:29">
      <c r="A15" s="38"/>
      <c r="B15" s="38"/>
      <c r="C15" s="39"/>
      <c r="D15" s="38"/>
      <c r="E15" s="39"/>
      <c r="F15" s="38"/>
      <c r="G15" s="39"/>
      <c r="H15" s="38"/>
      <c r="I15" s="39"/>
      <c r="J15" s="38"/>
      <c r="K15" s="6"/>
      <c r="L15" s="38"/>
      <c r="M15" s="38"/>
      <c r="N15" s="38"/>
      <c r="O15" s="38"/>
      <c r="P15" s="38"/>
      <c r="Q15" s="38"/>
      <c r="R15" s="38"/>
      <c r="S15" s="38"/>
      <c r="T15" s="38"/>
      <c r="U15" s="38"/>
      <c r="V15" s="38"/>
      <c r="W15" s="38"/>
      <c r="X15" s="38"/>
      <c r="Y15" s="38"/>
      <c r="Z15" s="38"/>
      <c r="AA15" s="38"/>
      <c r="AB15" s="38"/>
      <c r="AC15" s="38"/>
    </row>
    <row r="16" spans="1:29">
      <c r="A16" s="38"/>
      <c r="B16" s="38"/>
      <c r="C16" s="39"/>
      <c r="D16" s="38"/>
      <c r="E16" s="39"/>
      <c r="F16" s="38"/>
      <c r="G16" s="39"/>
      <c r="H16" s="38"/>
      <c r="I16" s="39"/>
      <c r="J16" s="38"/>
      <c r="K16" s="6"/>
      <c r="L16" s="38"/>
      <c r="M16" s="38"/>
      <c r="N16" s="38"/>
      <c r="O16" s="38"/>
      <c r="P16" s="38"/>
      <c r="Q16" s="38"/>
      <c r="R16" s="38"/>
      <c r="S16" s="38"/>
      <c r="T16" s="38"/>
      <c r="U16" s="38"/>
      <c r="V16" s="38"/>
      <c r="W16" s="38"/>
      <c r="X16" s="38"/>
      <c r="Y16" s="38"/>
      <c r="Z16" s="38"/>
      <c r="AA16" s="38"/>
      <c r="AB16" s="38"/>
      <c r="AC16" s="38"/>
    </row>
  </sheetData>
  <hyperlinks>
    <hyperlink ref="A6" r:id="rId1" display="5656722" xr:uid="{69EB8E8D-2D9E-4CC6-AF23-73A9AD165874}"/>
  </hyperlinks>
  <pageMargins left="0.7" right="0.7" top="0.75" bottom="0.75" header="0.3" footer="0.3"/>
  <pageSetup orientation="portrait" horizontalDpi="90" verticalDpi="9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9294DE-1A28-45A1-8ADC-C69389F7B393}">
  <dimension ref="A1:AA11"/>
  <sheetViews>
    <sheetView tabSelected="1" zoomScale="75" zoomScaleNormal="75" workbookViewId="0">
      <pane ySplit="1" topLeftCell="B2" activePane="bottomLeft" state="frozen"/>
      <selection pane="bottomLeft" activeCell="B15" sqref="B15"/>
    </sheetView>
  </sheetViews>
  <sheetFormatPr defaultRowHeight="15"/>
  <cols>
    <col min="1" max="1" width="46.85546875" bestFit="1" customWidth="1"/>
    <col min="2" max="2" width="22.42578125" customWidth="1"/>
    <col min="3" max="3" width="23" customWidth="1"/>
    <col min="4" max="4" width="21.28515625" customWidth="1"/>
    <col min="5" max="5" width="19.42578125" bestFit="1" customWidth="1"/>
    <col min="6" max="6" width="37.7109375" customWidth="1"/>
    <col min="7" max="7" width="38" customWidth="1"/>
    <col min="8" max="10" width="20" customWidth="1"/>
    <col min="11" max="11" width="21.5703125" customWidth="1"/>
    <col min="12" max="12" width="22.5703125" customWidth="1"/>
  </cols>
  <sheetData>
    <row r="1" spans="1:27" ht="69" customHeight="1">
      <c r="A1" s="24" t="s">
        <v>41</v>
      </c>
      <c r="B1" s="24" t="s">
        <v>42</v>
      </c>
      <c r="C1" s="18" t="s">
        <v>43</v>
      </c>
      <c r="D1" s="19" t="s">
        <v>44</v>
      </c>
      <c r="E1" s="20" t="s">
        <v>45</v>
      </c>
      <c r="F1" s="21" t="s">
        <v>46</v>
      </c>
      <c r="G1" s="22" t="s">
        <v>47</v>
      </c>
      <c r="H1" s="66" t="s">
        <v>48</v>
      </c>
      <c r="I1" s="65" t="s">
        <v>49</v>
      </c>
      <c r="J1" s="23" t="s">
        <v>50</v>
      </c>
      <c r="K1" s="60" t="s">
        <v>51</v>
      </c>
      <c r="L1" s="13"/>
      <c r="M1" s="38"/>
      <c r="N1" s="38"/>
      <c r="O1" s="38"/>
      <c r="P1" s="38"/>
      <c r="Q1" s="38"/>
      <c r="R1" s="38"/>
      <c r="S1" s="38"/>
      <c r="T1" s="38"/>
      <c r="U1" s="38"/>
      <c r="V1" s="38"/>
      <c r="W1" s="38"/>
      <c r="X1" s="38"/>
      <c r="Y1" s="38"/>
      <c r="Z1" s="38"/>
      <c r="AA1" s="38"/>
    </row>
    <row r="2" spans="1:27" ht="112.5" customHeight="1">
      <c r="A2" s="15" t="s">
        <v>52</v>
      </c>
      <c r="B2" s="15" t="s">
        <v>53</v>
      </c>
      <c r="C2" s="15" t="s">
        <v>54</v>
      </c>
      <c r="D2" s="15" t="s">
        <v>55</v>
      </c>
      <c r="E2" s="15" t="s">
        <v>56</v>
      </c>
      <c r="F2" s="15" t="s">
        <v>57</v>
      </c>
      <c r="G2" s="15" t="s">
        <v>58</v>
      </c>
      <c r="H2" s="15" t="s">
        <v>59</v>
      </c>
      <c r="I2" s="15" t="s">
        <v>60</v>
      </c>
      <c r="J2" s="15" t="s">
        <v>61</v>
      </c>
      <c r="K2" s="61" t="s">
        <v>62</v>
      </c>
      <c r="L2" s="13"/>
      <c r="M2" s="13"/>
      <c r="N2" s="13"/>
      <c r="O2" s="13"/>
      <c r="P2" s="13"/>
      <c r="Q2" s="13"/>
      <c r="R2" s="14"/>
      <c r="S2" s="14"/>
      <c r="T2" s="14"/>
      <c r="U2" s="14"/>
      <c r="V2" s="13"/>
      <c r="W2" s="13"/>
      <c r="X2" s="13"/>
      <c r="Y2" s="13"/>
      <c r="Z2" s="13"/>
      <c r="AA2" s="13"/>
    </row>
    <row r="3" spans="1:27" ht="30">
      <c r="A3" s="63" t="s">
        <v>63</v>
      </c>
      <c r="B3" s="7">
        <f>'Data for Bar Graph (# days)'!D3/365.25</f>
        <v>0</v>
      </c>
      <c r="C3" s="2">
        <f>'Data for Bar Graph (# days)'!F3/365.25</f>
        <v>5.9931553730321694</v>
      </c>
      <c r="D3" s="2">
        <f>'Data for Bar Graph (# days)'!H3/365.25</f>
        <v>6.2121834360027375</v>
      </c>
      <c r="E3" s="7">
        <f>'Data for Bar Graph (# days)'!K3/365.25</f>
        <v>0</v>
      </c>
      <c r="F3" s="2">
        <f>'Data for Bar Graph (# days)'!M3/365.25</f>
        <v>6.324435318275154</v>
      </c>
      <c r="G3" s="2">
        <f>IF(K3&gt;0, IF(((('Data for Bar Graph (# days)'!N3-'Data for Bar Graph (# days)'!W3))/365.25)&gt;0, (('Data for Bar Graph (# days)'!N3-'Data for Bar Graph (# days)'!W3))/365.25, 0), ('Data for Bar Graph (# days)'!N3/365.25))</f>
        <v>0</v>
      </c>
      <c r="H3" s="2">
        <f>'Data for Bar Graph (# days)'!P3/365.25</f>
        <v>0</v>
      </c>
      <c r="I3" s="3">
        <f>'Data for Bar Graph (# days)'!T3/365.25</f>
        <v>0</v>
      </c>
      <c r="J3" s="36"/>
      <c r="K3" s="7">
        <f>'Data for Bar Graph (# days)'!W3/365.25</f>
        <v>2.4777549623545516</v>
      </c>
      <c r="L3" s="62"/>
      <c r="M3" s="38"/>
      <c r="N3" s="38"/>
      <c r="O3" s="38"/>
      <c r="P3" s="38"/>
      <c r="Q3" s="38"/>
      <c r="R3" s="38"/>
      <c r="S3" s="38"/>
      <c r="T3" s="38"/>
      <c r="U3" s="38"/>
      <c r="V3" s="38"/>
      <c r="W3" s="38"/>
      <c r="X3" s="38"/>
      <c r="Y3" s="38"/>
      <c r="Z3" s="38"/>
      <c r="AA3" s="38"/>
    </row>
    <row r="4" spans="1:27" ht="30">
      <c r="A4" s="64" t="s">
        <v>64</v>
      </c>
      <c r="B4" s="7">
        <f>'Data for Bar Graph (# days)'!D4/365.25</f>
        <v>0</v>
      </c>
      <c r="C4" s="2">
        <f>'Data for Bar Graph (# days)'!F4/365.25</f>
        <v>12.021902806297057</v>
      </c>
      <c r="D4" s="2">
        <f>'Data for Bar Graph (# days)'!H4/365.25</f>
        <v>2.8281998631074607</v>
      </c>
      <c r="E4" s="7">
        <f>'Data for Bar Graph (# days)'!K4/365.25</f>
        <v>0</v>
      </c>
      <c r="F4" s="2">
        <f>'Data for Bar Graph (# days)'!M4/365.25</f>
        <v>3.6796714579055441</v>
      </c>
      <c r="G4" s="2">
        <f>IF(K4&gt;0, IF(((('Data for Bar Graph (# days)'!N4-'Data for Bar Graph (# days)'!W4))/365.25)&gt;0, (('Data for Bar Graph (# days)'!N4-'Data for Bar Graph (# days)'!W4))/365.25, 0), ('Data for Bar Graph (# days)'!N4/365.25))</f>
        <v>0</v>
      </c>
      <c r="H4" s="2">
        <f>'Data for Bar Graph (# days)'!P4/365.25</f>
        <v>0</v>
      </c>
      <c r="I4" s="3">
        <f>'Data for Bar Graph (# days)'!T4/365.25</f>
        <v>0</v>
      </c>
      <c r="J4" s="36"/>
      <c r="K4" s="7">
        <f>'Data for Bar Graph (# days)'!W4/365.25</f>
        <v>1.4702258726899384</v>
      </c>
      <c r="L4" s="62"/>
      <c r="M4" s="38"/>
      <c r="N4" s="38"/>
      <c r="O4" s="38"/>
      <c r="P4" s="38"/>
      <c r="Q4" s="38"/>
      <c r="R4" s="38"/>
      <c r="S4" s="38"/>
      <c r="T4" s="38"/>
      <c r="U4" s="38"/>
      <c r="V4" s="38"/>
      <c r="W4" s="38"/>
      <c r="X4" s="38"/>
      <c r="Y4" s="38"/>
      <c r="Z4" s="38"/>
      <c r="AA4" s="38"/>
    </row>
    <row r="5" spans="1:27">
      <c r="A5" s="5"/>
      <c r="B5" s="7"/>
      <c r="C5" s="7"/>
      <c r="D5" s="7"/>
      <c r="E5" s="7"/>
      <c r="F5" s="7"/>
      <c r="G5" s="8"/>
      <c r="H5" s="8"/>
      <c r="I5" s="8"/>
      <c r="J5" s="55"/>
      <c r="K5" s="8"/>
      <c r="L5" s="62"/>
      <c r="M5" s="38"/>
      <c r="N5" s="38"/>
      <c r="O5" s="38"/>
      <c r="P5" s="38"/>
      <c r="Q5" s="38"/>
      <c r="R5" s="38"/>
      <c r="S5" s="38"/>
      <c r="T5" s="38"/>
      <c r="U5" s="38"/>
      <c r="V5" s="38"/>
      <c r="W5" s="38"/>
      <c r="X5" s="38"/>
      <c r="Y5" s="38"/>
      <c r="Z5" s="38"/>
      <c r="AA5" s="38"/>
    </row>
    <row r="6" spans="1:27">
      <c r="A6" s="5"/>
      <c r="B6" s="7"/>
      <c r="C6" s="7"/>
      <c r="D6" s="7"/>
      <c r="E6" s="7"/>
      <c r="F6" s="7"/>
      <c r="G6" s="8"/>
      <c r="H6" s="8"/>
      <c r="I6" s="8"/>
      <c r="J6" s="55"/>
      <c r="K6" s="8"/>
      <c r="L6" s="62"/>
      <c r="M6" s="38"/>
      <c r="N6" s="38"/>
      <c r="O6" s="38"/>
      <c r="P6" s="38"/>
      <c r="Q6" s="38"/>
      <c r="R6" s="38"/>
      <c r="S6" s="38"/>
      <c r="T6" s="38"/>
      <c r="U6" s="38"/>
      <c r="V6" s="38"/>
      <c r="W6" s="38"/>
      <c r="X6" s="38"/>
      <c r="Y6" s="38"/>
      <c r="Z6" s="38"/>
      <c r="AA6" s="38"/>
    </row>
    <row r="7" spans="1:27">
      <c r="A7" s="5"/>
      <c r="B7" s="7"/>
      <c r="C7" s="7"/>
      <c r="D7" s="7"/>
      <c r="E7" s="7"/>
      <c r="F7" s="7"/>
      <c r="G7" s="8"/>
      <c r="H7" s="8"/>
      <c r="I7" s="8"/>
      <c r="J7" s="55"/>
      <c r="K7" s="8"/>
      <c r="L7" s="62"/>
      <c r="M7" s="38"/>
      <c r="N7" s="38"/>
      <c r="O7" s="38"/>
      <c r="P7" s="38"/>
      <c r="Q7" s="38"/>
      <c r="R7" s="38"/>
      <c r="S7" s="38"/>
      <c r="T7" s="38"/>
      <c r="U7" s="38"/>
      <c r="V7" s="38"/>
      <c r="W7" s="38"/>
      <c r="X7" s="38"/>
      <c r="Y7" s="38"/>
      <c r="Z7" s="38"/>
      <c r="AA7" s="38"/>
    </row>
    <row r="8" spans="1:27">
      <c r="A8" s="56"/>
      <c r="B8" s="57"/>
      <c r="C8" s="56"/>
      <c r="D8" s="56"/>
      <c r="E8" s="56"/>
      <c r="F8" s="56"/>
      <c r="G8" s="56"/>
      <c r="H8" s="56"/>
      <c r="I8" s="56"/>
      <c r="J8" s="58"/>
      <c r="K8" s="56"/>
      <c r="L8" s="4"/>
      <c r="M8" s="38"/>
      <c r="N8" s="38"/>
      <c r="O8" s="38"/>
      <c r="P8" s="38"/>
      <c r="Q8" s="38"/>
      <c r="R8" s="38"/>
      <c r="S8" s="38"/>
      <c r="T8" s="38"/>
      <c r="U8" s="38"/>
      <c r="V8" s="38"/>
      <c r="W8" s="38"/>
      <c r="X8" s="38"/>
      <c r="Y8" s="38"/>
      <c r="Z8" s="38"/>
      <c r="AA8" s="38"/>
    </row>
    <row r="9" spans="1:27">
      <c r="A9" s="4"/>
      <c r="B9" s="4"/>
      <c r="C9" s="4"/>
      <c r="D9" s="4"/>
      <c r="E9" s="4"/>
      <c r="F9" s="4"/>
      <c r="G9" s="4"/>
      <c r="H9" s="4"/>
      <c r="I9" s="4"/>
      <c r="J9" s="59"/>
      <c r="K9" s="4"/>
      <c r="L9" s="4"/>
      <c r="M9" s="38"/>
      <c r="N9" s="38"/>
      <c r="O9" s="38"/>
      <c r="P9" s="38"/>
      <c r="Q9" s="38"/>
      <c r="R9" s="38"/>
      <c r="S9" s="38"/>
      <c r="T9" s="38"/>
      <c r="U9" s="38"/>
      <c r="V9" s="38"/>
      <c r="W9" s="38"/>
      <c r="X9" s="38"/>
      <c r="Y9" s="38"/>
      <c r="Z9" s="38"/>
      <c r="AA9" s="38"/>
    </row>
    <row r="10" spans="1:27">
      <c r="A10" s="4"/>
      <c r="B10" s="4"/>
      <c r="C10" s="4"/>
      <c r="D10" s="4"/>
      <c r="E10" s="4"/>
      <c r="F10" s="4"/>
      <c r="G10" s="4"/>
      <c r="H10" s="4"/>
      <c r="I10" s="4"/>
      <c r="J10" s="59"/>
      <c r="K10" s="4"/>
      <c r="L10" s="4"/>
      <c r="M10" s="38"/>
      <c r="N10" s="38"/>
      <c r="O10" s="38"/>
      <c r="P10" s="38"/>
      <c r="Q10" s="38"/>
      <c r="R10" s="38"/>
      <c r="S10" s="38"/>
      <c r="T10" s="38"/>
      <c r="U10" s="38"/>
      <c r="V10" s="38"/>
      <c r="W10" s="38"/>
      <c r="X10" s="38"/>
      <c r="Y10" s="38"/>
      <c r="Z10" s="38"/>
      <c r="AA10" s="38"/>
    </row>
    <row r="11" spans="1:27">
      <c r="A11" s="4"/>
      <c r="B11" s="4"/>
      <c r="C11" s="4"/>
      <c r="D11" s="4"/>
      <c r="E11" s="4"/>
      <c r="F11" s="4"/>
      <c r="G11" s="4"/>
      <c r="H11" s="4"/>
      <c r="I11" s="4"/>
      <c r="J11" s="4"/>
      <c r="K11" s="4"/>
      <c r="L11" s="4"/>
      <c r="M11" s="38"/>
      <c r="N11" s="38"/>
      <c r="O11" s="38"/>
      <c r="P11" s="38"/>
      <c r="Q11" s="38"/>
      <c r="R11" s="38"/>
      <c r="S11" s="38"/>
      <c r="T11" s="38"/>
      <c r="U11" s="38"/>
      <c r="V11" s="38"/>
      <c r="W11" s="38"/>
      <c r="X11" s="38"/>
      <c r="Y11" s="38"/>
      <c r="Z11" s="38"/>
      <c r="AA11" s="38"/>
    </row>
  </sheetData>
  <pageMargins left="0.7" right="0.7" top="0.75" bottom="0.75" header="0.3" footer="0.3"/>
  <pageSetup orientation="portrait" horizontalDpi="90" verticalDpi="9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2E8BA579500E0408E7817D3257F2C67" ma:contentTypeVersion="5" ma:contentTypeDescription="Create a new document." ma:contentTypeScope="" ma:versionID="e56f35ac8d2fff1c19a6f7da07ce38b2">
  <xsd:schema xmlns:xsd="http://www.w3.org/2001/XMLSchema" xmlns:xs="http://www.w3.org/2001/XMLSchema" xmlns:p="http://schemas.microsoft.com/office/2006/metadata/properties" xmlns:ns2="911a242a-b86b-4d84-b653-fe89a0c00260" xmlns:ns3="0f237262-9dbc-4cdd-8adf-cd692af5474e" targetNamespace="http://schemas.microsoft.com/office/2006/metadata/properties" ma:root="true" ma:fieldsID="833f161edb6f61ba768cee7993755890" ns2:_="" ns3:_="">
    <xsd:import namespace="911a242a-b86b-4d84-b653-fe89a0c00260"/>
    <xsd:import namespace="0f237262-9dbc-4cdd-8adf-cd692af5474e"/>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1a242a-b86b-4d84-b653-fe89a0c0026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f237262-9dbc-4cdd-8adf-cd692af5474e"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haredWithUsers xmlns="0f237262-9dbc-4cdd-8adf-cd692af5474e">
      <UserInfo>
        <DisplayName>Needham, Drew</DisplayName>
        <AccountId>22</AccountId>
        <AccountType/>
      </UserInfo>
      <UserInfo>
        <DisplayName>Reinbold, Patric</DisplayName>
        <AccountId>21</AccountId>
        <AccountType/>
      </UserInfo>
    </SharedWithUsers>
  </documentManagement>
</p:properties>
</file>

<file path=customXml/itemProps1.xml><?xml version="1.0" encoding="utf-8"?>
<ds:datastoreItem xmlns:ds="http://schemas.openxmlformats.org/officeDocument/2006/customXml" ds:itemID="{E3DD6BDB-87CD-4167-A4FC-12AABDC69931}"/>
</file>

<file path=customXml/itemProps2.xml><?xml version="1.0" encoding="utf-8"?>
<ds:datastoreItem xmlns:ds="http://schemas.openxmlformats.org/officeDocument/2006/customXml" ds:itemID="{97B4F45D-1D8C-4FFC-ADFD-7DA463697B25}"/>
</file>

<file path=customXml/itemProps3.xml><?xml version="1.0" encoding="utf-8"?>
<ds:datastoreItem xmlns:ds="http://schemas.openxmlformats.org/officeDocument/2006/customXml" ds:itemID="{EFD44154-6D06-4069-80A8-3FC6004DDD91}"/>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Reinbold, Patric</dc:creator>
  <cp:keywords/>
  <dc:description/>
  <cp:lastModifiedBy>Baltatzis, Andreas</cp:lastModifiedBy>
  <cp:revision/>
  <dcterms:created xsi:type="dcterms:W3CDTF">2022-03-11T13:11:25Z</dcterms:created>
  <dcterms:modified xsi:type="dcterms:W3CDTF">2023-12-20T22:22:21Z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0x01010072E8BA579500E0408E7817D3257F2C67</vt:lpwstr>
  </property>
</Properties>
</file>